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COTATIONS ET DAO\"/>
    </mc:Choice>
  </mc:AlternateContent>
  <bookViews>
    <workbookView xWindow="0" yWindow="0" windowWidth="20490" windowHeight="7905"/>
  </bookViews>
  <sheets>
    <sheet name="AOO FOURNITURES" sheetId="3" r:id="rId1"/>
    <sheet name="DC PRESTATIONS COURANTES" sheetId="4" r:id="rId2"/>
    <sheet name="DEMANDE DE CONSULTATION FOURNIT" sheetId="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3" l="1"/>
  <c r="K40" i="3" s="1"/>
  <c r="L40" i="3" s="1"/>
  <c r="M40" i="3" s="1"/>
  <c r="N40" i="3" s="1"/>
  <c r="O40" i="3" s="1"/>
  <c r="P40" i="3" s="1"/>
  <c r="Q40" i="3" s="1"/>
  <c r="S40" i="3" s="1"/>
  <c r="T40" i="3" s="1"/>
  <c r="U40" i="3" s="1"/>
  <c r="V40" i="3" s="1"/>
  <c r="W40" i="3" s="1"/>
  <c r="J38" i="3"/>
  <c r="K38" i="3" s="1"/>
  <c r="L38" i="3" s="1"/>
  <c r="M38" i="3" s="1"/>
  <c r="N38" i="3" s="1"/>
  <c r="O38" i="3" s="1"/>
  <c r="P38" i="3" s="1"/>
  <c r="Q38" i="3" s="1"/>
  <c r="S38" i="3" s="1"/>
  <c r="T38" i="3" s="1"/>
  <c r="U38" i="3" s="1"/>
  <c r="V38" i="3" s="1"/>
  <c r="W38" i="3" s="1"/>
  <c r="J36" i="3"/>
  <c r="K36" i="3" s="1"/>
  <c r="L36" i="3" s="1"/>
  <c r="M36" i="3" s="1"/>
  <c r="N36" i="3" s="1"/>
  <c r="O36" i="3" s="1"/>
  <c r="P36" i="3" s="1"/>
  <c r="Q36" i="3" s="1"/>
  <c r="S36" i="3" s="1"/>
  <c r="T36" i="3" s="1"/>
  <c r="U36" i="3" s="1"/>
  <c r="V36" i="3" s="1"/>
  <c r="W36" i="3" s="1"/>
  <c r="J34" i="3"/>
  <c r="K34" i="3" s="1"/>
  <c r="L34" i="3" s="1"/>
  <c r="M34" i="3" s="1"/>
  <c r="N34" i="3" s="1"/>
  <c r="O34" i="3" s="1"/>
  <c r="P34" i="3" s="1"/>
  <c r="Q34" i="3" s="1"/>
  <c r="S34" i="3" s="1"/>
  <c r="T34" i="3" s="1"/>
  <c r="U34" i="3" s="1"/>
  <c r="V34" i="3" s="1"/>
  <c r="W34" i="3" s="1"/>
  <c r="J30" i="3"/>
  <c r="K30" i="3" s="1"/>
  <c r="L30" i="3" s="1"/>
  <c r="M30" i="3" s="1"/>
  <c r="N30" i="3" s="1"/>
  <c r="O30" i="3" s="1"/>
  <c r="P30" i="3" s="1"/>
  <c r="Q30" i="3" s="1"/>
  <c r="S30" i="3" s="1"/>
  <c r="T30" i="3" s="1"/>
  <c r="J32" i="3"/>
  <c r="K32" i="3" s="1"/>
  <c r="L32" i="3" s="1"/>
  <c r="M32" i="3" s="1"/>
  <c r="N32" i="3" s="1"/>
  <c r="O32" i="3" s="1"/>
  <c r="P32" i="3" s="1"/>
  <c r="Q32" i="3" s="1"/>
  <c r="S32" i="3" s="1"/>
  <c r="T32" i="3" s="1"/>
  <c r="U32" i="3" s="1"/>
  <c r="V32" i="3" s="1"/>
  <c r="W32" i="3" s="1"/>
  <c r="U30" i="3" l="1"/>
  <c r="V30" i="3" s="1"/>
  <c r="W30" i="3" s="1"/>
  <c r="C21" i="7"/>
  <c r="J19" i="7" l="1"/>
  <c r="K19" i="7" s="1"/>
  <c r="L19" i="7" s="1"/>
  <c r="M19" i="7" s="1"/>
  <c r="N19" i="7" s="1"/>
  <c r="O19" i="7" s="1"/>
  <c r="P19" i="7" s="1"/>
  <c r="Q19" i="7" s="1"/>
  <c r="S19" i="7" s="1"/>
  <c r="T19" i="7" s="1"/>
  <c r="U19" i="7" s="1"/>
  <c r="V19" i="7" s="1"/>
  <c r="W19" i="7" s="1"/>
  <c r="J17" i="7"/>
  <c r="K17" i="7" s="1"/>
  <c r="L17" i="7" s="1"/>
  <c r="M17" i="7" s="1"/>
  <c r="N17" i="7" s="1"/>
  <c r="O17" i="7" s="1"/>
  <c r="P17" i="7" s="1"/>
  <c r="Q17" i="7" s="1"/>
  <c r="S17" i="7" l="1"/>
  <c r="T17" i="7" l="1"/>
  <c r="U17" i="7" s="1"/>
  <c r="V17" i="7" s="1"/>
  <c r="W17" i="7" s="1"/>
  <c r="S20" i="4"/>
  <c r="T20" i="4" s="1"/>
  <c r="U20" i="4" s="1"/>
  <c r="V20" i="4" s="1"/>
  <c r="W20" i="4" s="1"/>
  <c r="S18" i="4"/>
  <c r="T18" i="4" s="1"/>
  <c r="U18" i="4" s="1"/>
  <c r="V18" i="4" s="1"/>
  <c r="W18" i="4" s="1"/>
  <c r="J20" i="4"/>
  <c r="K20" i="4" s="1"/>
  <c r="L20" i="4" s="1"/>
  <c r="M20" i="4" s="1"/>
  <c r="N20" i="4" s="1"/>
  <c r="O20" i="4" s="1"/>
  <c r="P20" i="4" s="1"/>
  <c r="Q20" i="4" s="1"/>
  <c r="J18" i="4"/>
  <c r="K18" i="4" s="1"/>
  <c r="L18" i="4" s="1"/>
  <c r="M18" i="4" s="1"/>
  <c r="N18" i="4" s="1"/>
  <c r="O18" i="4" s="1"/>
  <c r="P18" i="4" s="1"/>
  <c r="Q18" i="4" s="1"/>
  <c r="J16" i="4"/>
  <c r="J17" i="3"/>
  <c r="K17" i="3" s="1"/>
  <c r="L17" i="3" s="1"/>
  <c r="M17" i="3" s="1"/>
  <c r="N17" i="3" s="1"/>
  <c r="O17" i="3" s="1"/>
  <c r="P17" i="3" s="1"/>
  <c r="Q17" i="3" s="1"/>
  <c r="S17" i="3" s="1"/>
  <c r="T17" i="3" s="1"/>
  <c r="U17" i="3" s="1"/>
  <c r="V17" i="3" s="1"/>
  <c r="W17" i="3" s="1"/>
  <c r="X17" i="3" s="1"/>
  <c r="J21" i="3"/>
  <c r="K21" i="3" s="1"/>
  <c r="L21" i="3" s="1"/>
  <c r="M21" i="3" s="1"/>
  <c r="N21" i="3" s="1"/>
  <c r="O21" i="3" s="1"/>
  <c r="J19" i="3"/>
  <c r="K19" i="3" s="1"/>
  <c r="L19" i="3" s="1"/>
  <c r="M19" i="3" s="1"/>
  <c r="N19" i="3" s="1"/>
  <c r="O19" i="3" s="1"/>
  <c r="P19" i="3" s="1"/>
  <c r="Q19" i="3" s="1"/>
  <c r="S19" i="3" s="1"/>
  <c r="T19" i="3" s="1"/>
  <c r="U19" i="3" s="1"/>
  <c r="V19" i="3" s="1"/>
  <c r="W19" i="3" s="1"/>
  <c r="X19" i="3" s="1"/>
  <c r="J15" i="3"/>
  <c r="K15" i="3" s="1"/>
  <c r="L15" i="3" s="1"/>
  <c r="M15" i="3" s="1"/>
  <c r="N15" i="3" s="1"/>
  <c r="O15" i="3" s="1"/>
  <c r="P15" i="3" s="1"/>
  <c r="Q15" i="3" s="1"/>
  <c r="S15" i="3" s="1"/>
  <c r="T15" i="3" s="1"/>
  <c r="U15" i="3" s="1"/>
  <c r="V15" i="3" s="1"/>
  <c r="W15" i="3" s="1"/>
  <c r="X15" i="3" s="1"/>
  <c r="P21" i="3" l="1"/>
  <c r="Q21" i="3" s="1"/>
  <c r="S21" i="3" s="1"/>
  <c r="T21" i="3" s="1"/>
  <c r="U21" i="3" l="1"/>
  <c r="V21" i="3" s="1"/>
  <c r="W21" i="3" s="1"/>
  <c r="X21" i="3" s="1"/>
  <c r="C22" i="4"/>
  <c r="K16" i="4" l="1"/>
  <c r="L16" i="4" s="1"/>
  <c r="M16" i="4" s="1"/>
  <c r="N16" i="4" s="1"/>
  <c r="O16" i="4" s="1"/>
  <c r="P16" i="4" s="1"/>
  <c r="Q16" i="4" s="1"/>
  <c r="S16" i="4" s="1"/>
  <c r="T16" i="4" s="1"/>
  <c r="U16" i="4" l="1"/>
  <c r="V16" i="4" s="1"/>
  <c r="W16" i="4" s="1"/>
</calcChain>
</file>

<file path=xl/sharedStrings.xml><?xml version="1.0" encoding="utf-8"?>
<sst xmlns="http://schemas.openxmlformats.org/spreadsheetml/2006/main" count="386" uniqueCount="130">
  <si>
    <t>PLAN DE PASSATION DES MARCHES</t>
  </si>
  <si>
    <t>Autorité contractante :</t>
  </si>
  <si>
    <t>Exercice budgétaire:</t>
  </si>
  <si>
    <t>Ordonnateur:</t>
  </si>
  <si>
    <t>MINISTRE</t>
  </si>
  <si>
    <t>Journaux  de publication  de référence et site Internet:</t>
  </si>
  <si>
    <t>Autorité approbatrice:</t>
  </si>
  <si>
    <t>IDENTIFICATION DU PROJET / MARCHE</t>
  </si>
  <si>
    <t xml:space="preserve"> Prévisions et Réalisations</t>
  </si>
  <si>
    <t>PHASE 1 : PROCEDURE DE CONSULTATION</t>
  </si>
  <si>
    <t>PHASE 2 : EVALUATION DES OFFRES</t>
  </si>
  <si>
    <t>PHASE 3 : CONCLUSION ET NOTIFICATION DU MARCHE</t>
  </si>
  <si>
    <t>PHASE 4 : EXECUTION DU MARCHE</t>
  </si>
  <si>
    <t>Numéro</t>
  </si>
  <si>
    <t>Intitulé du Projet/Marché</t>
  </si>
  <si>
    <t>Montant Budget GNF</t>
  </si>
  <si>
    <t>Code Budget</t>
  </si>
  <si>
    <t>Type de Financement</t>
  </si>
  <si>
    <t>Méthodes de passation</t>
  </si>
  <si>
    <t xml:space="preserve">Elaboration du Dossier de Consultation </t>
  </si>
  <si>
    <t xml:space="preserve">ANO sur le Dossier de Consultation </t>
  </si>
  <si>
    <t xml:space="preserve">Transmission du Dossier de Consultation </t>
  </si>
  <si>
    <t xml:space="preserve">Ouverture /Evaluation des offres </t>
  </si>
  <si>
    <t>Publication attribution/Notification provisoire</t>
  </si>
  <si>
    <t>Mise en forme du projet de contrat</t>
  </si>
  <si>
    <t>ANO sur le projet de contrat</t>
  </si>
  <si>
    <t>Montant du Contrat</t>
  </si>
  <si>
    <t>Signature et Approbation du Contrat</t>
  </si>
  <si>
    <t>Enregistrement /Immatriculation et notification du marché</t>
  </si>
  <si>
    <t>Notification du marché approuvé</t>
  </si>
  <si>
    <t>Date début travaux</t>
  </si>
  <si>
    <t>Date fin travaux</t>
  </si>
  <si>
    <t>5 j</t>
  </si>
  <si>
    <t>3 j</t>
  </si>
  <si>
    <t>15 j</t>
  </si>
  <si>
    <t>5 J</t>
  </si>
  <si>
    <t>3 ou 5 j</t>
  </si>
  <si>
    <t>BND</t>
  </si>
  <si>
    <t>DC</t>
  </si>
  <si>
    <t>Prévisions</t>
  </si>
  <si>
    <t>Réalisations</t>
  </si>
  <si>
    <t>Coût Total</t>
  </si>
  <si>
    <t>Approbation du plan de passation des marchés</t>
  </si>
  <si>
    <t>Autorité Approbatrice</t>
  </si>
  <si>
    <t>PTF : Partenaire Technique et Financier</t>
  </si>
  <si>
    <t>Mode de Passation</t>
  </si>
  <si>
    <t>Code Marché</t>
  </si>
  <si>
    <t>Nature de Marché</t>
  </si>
  <si>
    <t>TDR : Terme de référence</t>
  </si>
  <si>
    <t>AOO</t>
  </si>
  <si>
    <t>Appel d'Offres Ouvert</t>
  </si>
  <si>
    <t>Fournitures</t>
  </si>
  <si>
    <t>Budget National et Autres Financements Intérieurs</t>
  </si>
  <si>
    <t>JMP : Journal des Marchés Publics</t>
  </si>
  <si>
    <t>AOR</t>
  </si>
  <si>
    <t>Appel d'Offres Restreint</t>
  </si>
  <si>
    <t>Travaux</t>
  </si>
  <si>
    <t>FINEX</t>
  </si>
  <si>
    <t>Financement Extérieur</t>
  </si>
  <si>
    <t>DAO : Dossier d’Appel d’Offres</t>
  </si>
  <si>
    <t>Prestations intellectuelles</t>
  </si>
  <si>
    <t>CONJOINT</t>
  </si>
  <si>
    <t>Financement Conjoint</t>
  </si>
  <si>
    <t>DP : Demande de Proposition</t>
  </si>
  <si>
    <t>ED</t>
  </si>
  <si>
    <t>Entente Directe</t>
  </si>
  <si>
    <t>Délégations de Service Public</t>
  </si>
  <si>
    <t>CPM : Commission de Passation des Marchés</t>
  </si>
  <si>
    <t xml:space="preserve">ANO : Avis de Non Objection </t>
  </si>
  <si>
    <t>PHASE 1 : PROCEDURE D'APPEL D'OFFRES</t>
  </si>
  <si>
    <t xml:space="preserve">N° Appel d'Offres </t>
  </si>
  <si>
    <t>Elaboration du DAO</t>
  </si>
  <si>
    <t>Non Objection sur DAO</t>
  </si>
  <si>
    <t xml:space="preserve">Publication  AAO   </t>
  </si>
  <si>
    <t>Ouverture /Evaluation des offres</t>
  </si>
  <si>
    <t>Non Objection sur Rap. d'Evaluation</t>
  </si>
  <si>
    <t>Non Objection sur le projet de contrat</t>
  </si>
  <si>
    <t>Montant du Contrat en GNF</t>
  </si>
  <si>
    <t>Signature du marché</t>
  </si>
  <si>
    <t>Approbation du Contrat</t>
  </si>
  <si>
    <t>Enregistrement /Immatriculation du marché</t>
  </si>
  <si>
    <t>12 j</t>
  </si>
  <si>
    <t>30 ou 45 j</t>
  </si>
  <si>
    <t>7 j</t>
  </si>
  <si>
    <t>10 j</t>
  </si>
  <si>
    <t xml:space="preserve">JAO, HOROYA ,OBSERVATEUR ET SITE DE L'ARMP </t>
  </si>
  <si>
    <t>MARCHES DE FOURNITURE SANS PRE QUALIFICATION</t>
  </si>
  <si>
    <t>Date limite dépôt Offres</t>
  </si>
  <si>
    <t>Demande de consultation</t>
  </si>
  <si>
    <t>CR</t>
  </si>
  <si>
    <t>Consultation Restreinte</t>
  </si>
  <si>
    <t>ANO sur le rapport d'évaluation</t>
  </si>
  <si>
    <t>Mise en forme du  contrat</t>
  </si>
  <si>
    <t>ENTRETIEN ET REPARATION, MATERIEL ET MOBILIER</t>
  </si>
  <si>
    <t>ENTRETIEN ET REPARATION MATERIEL TECHNIQUE</t>
  </si>
  <si>
    <t>Date fin livraisons</t>
  </si>
  <si>
    <t>Date début de livraisons</t>
  </si>
  <si>
    <t>MINISTERE DE L'HYDRAULIQUE ET DE L'ASSAINISSEMENT</t>
  </si>
  <si>
    <t>Direction Nationale du Contrôle des Marchés Publics  (DNCMP)</t>
  </si>
  <si>
    <t>3 1 1</t>
  </si>
  <si>
    <t>ACHATS DOCUMENTATIONS</t>
  </si>
  <si>
    <t>3 1 2</t>
  </si>
  <si>
    <t>ACHATS DE FOURNITURES INFOMATIQUES</t>
  </si>
  <si>
    <t>5 1 1</t>
  </si>
  <si>
    <t>3 1 3</t>
  </si>
  <si>
    <t xml:space="preserve">5 1 1 </t>
  </si>
  <si>
    <t>3 8 0</t>
  </si>
  <si>
    <t>3 8 1</t>
  </si>
  <si>
    <t>3 8 5</t>
  </si>
  <si>
    <t>ENTRETIEN ET REPARATION MATERIEL  INFORMATION</t>
  </si>
  <si>
    <t>MARCHES DE PRESTATION COURANTES SANS REVUE PREALABLE PAR LA DNCMP / DEMANDE DE COTATION</t>
  </si>
  <si>
    <t>ACQUISITION MATERIELS TECHNIQUES</t>
  </si>
  <si>
    <t>Direction Nationale du Contrôle des Marchés Publics   (DNCMP)</t>
  </si>
  <si>
    <t>DNCMP</t>
  </si>
  <si>
    <t xml:space="preserve">      </t>
  </si>
  <si>
    <t>ACQUISITION MATERIEL ET MOBILIER DE BUREAU</t>
  </si>
  <si>
    <t>Demande de Consultation</t>
  </si>
  <si>
    <t xml:space="preserve">N° Demande de Consultation </t>
  </si>
  <si>
    <t>N° Demande de Consultation</t>
  </si>
  <si>
    <t xml:space="preserve">ACHATS DE FOURNITURES PETITS MATERIELS </t>
  </si>
  <si>
    <t>ACQUISITION MATERIELS INFORMATIQUES</t>
  </si>
  <si>
    <t>MARCHES DE FOURNITURE ET PRESTATION DE SERVICES SANS REVUE PREALABLE PAR LA DNCMP / DEMANDE DE COTATION</t>
  </si>
  <si>
    <t>ACHATS PRE IMPRIMES</t>
  </si>
  <si>
    <t>ENTRETIEN ET REPARATION, MATERIEL INFORMATIQUE</t>
  </si>
  <si>
    <t>ENTRETIEN ET REPARATION, MATERIEL TECHNIQUE</t>
  </si>
  <si>
    <t>Autorité Contractante :</t>
  </si>
  <si>
    <t>Exercice Budgétaire:</t>
  </si>
  <si>
    <t>Autorité Approbatrice:</t>
  </si>
  <si>
    <t>Journaux  de Publication  de Référence et site Internet:</t>
  </si>
  <si>
    <t>JAO, HOROYA ,OBSERVATEUR, SITE DE L'ARMP et SITE DE DEPARTEMENT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</si>
</sst>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indexed="8"/>
      <name val="Bodoni MT Condensed"/>
      <family val="1"/>
    </font>
    <font>
      <b/>
      <i/>
      <sz val="11"/>
      <color indexed="8"/>
      <name val="Calibri"/>
      <family val="2"/>
    </font>
    <font>
      <b/>
      <sz val="12"/>
      <color indexed="8"/>
      <name val="Verdana"/>
      <family val="2"/>
    </font>
    <font>
      <sz val="18"/>
      <color theme="1"/>
      <name val="Calibri"/>
      <family val="2"/>
      <scheme val="minor"/>
    </font>
    <font>
      <b/>
      <i/>
      <sz val="18"/>
      <color indexed="8"/>
      <name val="Calibri"/>
      <family val="2"/>
    </font>
    <font>
      <sz val="11"/>
      <name val="Calibri"/>
      <family val="2"/>
      <scheme val="minor"/>
    </font>
    <font>
      <b/>
      <u/>
      <sz val="20"/>
      <color indexed="8"/>
      <name val="Calibri"/>
      <family val="2"/>
    </font>
    <font>
      <b/>
      <sz val="12"/>
      <color theme="1"/>
      <name val="Bodoni MT Condensed"/>
      <family val="1"/>
    </font>
    <font>
      <b/>
      <sz val="11"/>
      <color theme="1"/>
      <name val="Bodoni MT Condensed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indexed="8"/>
      <name val="Times"/>
      <family val="1"/>
    </font>
    <font>
      <b/>
      <sz val="10"/>
      <color indexed="8"/>
      <name val="Bodoni MT Condensed"/>
      <family val="1"/>
    </font>
    <font>
      <b/>
      <i/>
      <sz val="10"/>
      <color indexed="8"/>
      <name val="Calibri"/>
      <family val="2"/>
    </font>
    <font>
      <b/>
      <sz val="10"/>
      <color indexed="8"/>
      <name val="Verdana"/>
      <family val="2"/>
    </font>
    <font>
      <b/>
      <sz val="10"/>
      <color theme="1"/>
      <name val="Bodoni MT Condensed"/>
      <family val="1"/>
    </font>
    <font>
      <b/>
      <i/>
      <sz val="15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 Narrow"/>
      <family val="2"/>
    </font>
    <font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9"/>
      <name val="Arial Narrow"/>
      <family val="2"/>
    </font>
    <font>
      <b/>
      <sz val="12"/>
      <color indexed="8"/>
      <name val="Calibri"/>
      <family val="2"/>
    </font>
    <font>
      <b/>
      <sz val="12"/>
      <name val="Bodoni MT Condensed"/>
      <family val="1"/>
    </font>
    <font>
      <b/>
      <sz val="12"/>
      <color indexed="62"/>
      <name val="Bodoni MT Condensed"/>
      <family val="1"/>
    </font>
    <font>
      <sz val="12"/>
      <name val="Bodoni MT Condensed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i/>
      <sz val="12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theme="1"/>
      <name val="Times New Roman"/>
      <family val="1"/>
    </font>
    <font>
      <b/>
      <sz val="12"/>
      <color indexed="8"/>
      <name val="Times"/>
      <family val="1"/>
    </font>
    <font>
      <b/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4"/>
      <color indexed="8"/>
      <name val="Bodoni MT Condensed"/>
      <family val="1"/>
    </font>
    <font>
      <b/>
      <sz val="14"/>
      <color theme="1"/>
      <name val="Bodoni MT Condensed"/>
      <family val="1"/>
    </font>
  </fonts>
  <fills count="1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theme="5"/>
      </right>
      <top style="medium">
        <color indexed="64"/>
      </top>
      <bottom style="medium">
        <color indexed="64"/>
      </bottom>
      <diagonal/>
    </border>
    <border>
      <left style="medium">
        <color theme="5"/>
      </left>
      <right style="medium">
        <color theme="5"/>
      </right>
      <top style="medium">
        <color indexed="64"/>
      </top>
      <bottom style="medium">
        <color indexed="64"/>
      </bottom>
      <diagonal/>
    </border>
    <border>
      <left style="medium">
        <color theme="5"/>
      </left>
      <right/>
      <top style="medium">
        <color indexed="64"/>
      </top>
      <bottom style="medium">
        <color indexed="64"/>
      </bottom>
      <diagonal/>
    </border>
    <border>
      <left style="medium">
        <color theme="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theme="8"/>
      </right>
      <top style="medium">
        <color indexed="64"/>
      </top>
      <bottom/>
      <diagonal/>
    </border>
    <border>
      <left style="medium">
        <color theme="8"/>
      </left>
      <right/>
      <top style="medium">
        <color indexed="64"/>
      </top>
      <bottom style="medium">
        <color theme="8"/>
      </bottom>
      <diagonal/>
    </border>
    <border>
      <left/>
      <right/>
      <top style="medium">
        <color indexed="64"/>
      </top>
      <bottom style="medium">
        <color theme="8"/>
      </bottom>
      <diagonal/>
    </border>
    <border>
      <left/>
      <right style="medium">
        <color indexed="64"/>
      </right>
      <top style="medium">
        <color indexed="64"/>
      </top>
      <bottom style="medium">
        <color theme="8"/>
      </bottom>
      <diagonal/>
    </border>
    <border>
      <left style="medium">
        <color indexed="64"/>
      </left>
      <right/>
      <top style="medium">
        <color rgb="FFC0504D"/>
      </top>
      <bottom style="medium">
        <color rgb="FFC0504D"/>
      </bottom>
      <diagonal/>
    </border>
    <border>
      <left/>
      <right style="medium">
        <color theme="5"/>
      </right>
      <top style="medium">
        <color rgb="FFC0504D"/>
      </top>
      <bottom style="medium">
        <color rgb="FFC0504D"/>
      </bottom>
      <diagonal/>
    </border>
    <border>
      <left style="medium">
        <color theme="5"/>
      </left>
      <right/>
      <top style="thin">
        <color indexed="64"/>
      </top>
      <bottom style="medium">
        <color theme="5"/>
      </bottom>
      <diagonal/>
    </border>
    <border>
      <left/>
      <right/>
      <top style="thin">
        <color indexed="64"/>
      </top>
      <bottom style="medium">
        <color theme="5"/>
      </bottom>
      <diagonal/>
    </border>
    <border>
      <left/>
      <right style="medium">
        <color indexed="64"/>
      </right>
      <top style="thin">
        <color indexed="64"/>
      </top>
      <bottom style="medium">
        <color theme="5"/>
      </bottom>
      <diagonal/>
    </border>
    <border>
      <left style="medium">
        <color indexed="64"/>
      </left>
      <right/>
      <top/>
      <bottom style="medium">
        <color rgb="FF4BACC6"/>
      </bottom>
      <diagonal/>
    </border>
    <border>
      <left/>
      <right style="medium">
        <color theme="8"/>
      </right>
      <top/>
      <bottom style="medium">
        <color rgb="FF4BACC6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indexed="64"/>
      </right>
      <top style="medium">
        <color theme="8"/>
      </top>
      <bottom style="medium">
        <color theme="8"/>
      </bottom>
      <diagonal/>
    </border>
    <border>
      <left style="medium">
        <color indexed="64"/>
      </left>
      <right/>
      <top style="medium">
        <color rgb="FF4BACC6"/>
      </top>
      <bottom style="medium">
        <color rgb="FF4BACC6"/>
      </bottom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indexed="64"/>
      </right>
      <top style="medium">
        <color theme="5"/>
      </top>
      <bottom style="medium">
        <color theme="5"/>
      </bottom>
      <diagonal/>
    </border>
    <border>
      <left/>
      <right style="medium">
        <color theme="8"/>
      </right>
      <top style="medium">
        <color rgb="FF4BACC6"/>
      </top>
      <bottom style="medium">
        <color rgb="FF4BACC6"/>
      </bottom>
      <diagonal/>
    </border>
    <border>
      <left style="medium">
        <color indexed="64"/>
      </left>
      <right/>
      <top style="medium">
        <color rgb="FF4BACC6"/>
      </top>
      <bottom style="medium">
        <color indexed="64"/>
      </bottom>
      <diagonal/>
    </border>
    <border>
      <left style="medium">
        <color theme="8"/>
      </left>
      <right/>
      <top style="medium">
        <color theme="8"/>
      </top>
      <bottom style="medium">
        <color indexed="64"/>
      </bottom>
      <diagonal/>
    </border>
    <border>
      <left/>
      <right/>
      <top style="medium">
        <color theme="8"/>
      </top>
      <bottom style="medium">
        <color indexed="64"/>
      </bottom>
      <diagonal/>
    </border>
    <border>
      <left/>
      <right style="medium">
        <color indexed="64"/>
      </right>
      <top style="medium">
        <color theme="8"/>
      </top>
      <bottom style="medium">
        <color indexed="64"/>
      </bottom>
      <diagonal/>
    </border>
    <border>
      <left/>
      <right style="medium">
        <color theme="8"/>
      </right>
      <top style="medium">
        <color rgb="FF4BACC6"/>
      </top>
      <bottom style="medium">
        <color indexed="64"/>
      </bottom>
      <diagonal/>
    </border>
    <border>
      <left style="medium">
        <color indexed="64"/>
      </left>
      <right/>
      <top style="medium">
        <color rgb="FFC0504D"/>
      </top>
      <bottom style="medium">
        <color indexed="64"/>
      </bottom>
      <diagonal/>
    </border>
    <border>
      <left/>
      <right style="medium">
        <color theme="5"/>
      </right>
      <top style="medium">
        <color rgb="FFC0504D"/>
      </top>
      <bottom style="medium">
        <color indexed="64"/>
      </bottom>
      <diagonal/>
    </border>
    <border>
      <left style="medium">
        <color theme="5"/>
      </left>
      <right/>
      <top style="medium">
        <color theme="5"/>
      </top>
      <bottom style="medium">
        <color indexed="64"/>
      </bottom>
      <diagonal/>
    </border>
    <border>
      <left/>
      <right/>
      <top style="medium">
        <color theme="5"/>
      </top>
      <bottom style="medium">
        <color indexed="64"/>
      </bottom>
      <diagonal/>
    </border>
    <border>
      <left/>
      <right style="medium">
        <color indexed="64"/>
      </right>
      <top style="medium">
        <color theme="5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0" fillId="3" borderId="0" xfId="0" applyFill="1"/>
    <xf numFmtId="0" fontId="5" fillId="3" borderId="0" xfId="0" applyFont="1" applyFill="1" applyBorder="1" applyAlignment="1">
      <alignment horizontal="left" wrapText="1"/>
    </xf>
    <xf numFmtId="0" fontId="4" fillId="3" borderId="0" xfId="0" applyFont="1" applyFill="1" applyAlignment="1"/>
    <xf numFmtId="0" fontId="6" fillId="0" borderId="0" xfId="0" applyFont="1"/>
    <xf numFmtId="0" fontId="7" fillId="0" borderId="0" xfId="0" applyFont="1" applyFill="1" applyAlignment="1">
      <alignment vertical="center"/>
    </xf>
    <xf numFmtId="0" fontId="6" fillId="0" borderId="0" xfId="0" applyFont="1" applyFill="1"/>
    <xf numFmtId="0" fontId="0" fillId="0" borderId="0" xfId="0" applyBorder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2" fillId="0" borderId="42" xfId="0" applyFont="1" applyBorder="1" applyAlignment="1">
      <alignment horizontal="left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4" fillId="0" borderId="0" xfId="0" applyFont="1"/>
    <xf numFmtId="0" fontId="16" fillId="15" borderId="53" xfId="0" applyFont="1" applyFill="1" applyBorder="1" applyAlignment="1">
      <alignment horizontal="center" vertical="center" wrapText="1"/>
    </xf>
    <xf numFmtId="0" fontId="15" fillId="15" borderId="54" xfId="0" applyFont="1" applyFill="1" applyBorder="1" applyAlignment="1">
      <alignment horizontal="center" vertical="center" wrapText="1"/>
    </xf>
    <xf numFmtId="0" fontId="16" fillId="15" borderId="15" xfId="0" applyFont="1" applyFill="1" applyBorder="1" applyAlignment="1">
      <alignment horizontal="center" vertical="center" wrapText="1"/>
    </xf>
    <xf numFmtId="0" fontId="15" fillId="15" borderId="64" xfId="0" applyFont="1" applyFill="1" applyBorder="1" applyAlignment="1">
      <alignment horizontal="center" vertical="center" wrapText="1"/>
    </xf>
    <xf numFmtId="0" fontId="16" fillId="15" borderId="74" xfId="0" applyFont="1" applyFill="1" applyBorder="1" applyAlignment="1">
      <alignment horizontal="center" vertical="center" wrapText="1"/>
    </xf>
    <xf numFmtId="0" fontId="15" fillId="15" borderId="7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19" fillId="0" borderId="0" xfId="0" applyFont="1"/>
    <xf numFmtId="0" fontId="20" fillId="2" borderId="1" xfId="0" applyFont="1" applyFill="1" applyBorder="1" applyAlignment="1">
      <alignment wrapText="1"/>
    </xf>
    <xf numFmtId="0" fontId="21" fillId="0" borderId="0" xfId="0" applyFont="1" applyAlignment="1"/>
    <xf numFmtId="0" fontId="14" fillId="3" borderId="0" xfId="0" applyFont="1" applyFill="1"/>
    <xf numFmtId="0" fontId="22" fillId="3" borderId="0" xfId="0" applyFont="1" applyFill="1" applyBorder="1" applyAlignment="1">
      <alignment horizontal="left" wrapText="1"/>
    </xf>
    <xf numFmtId="0" fontId="21" fillId="3" borderId="0" xfId="0" applyFont="1" applyFill="1" applyAlignment="1"/>
    <xf numFmtId="0" fontId="21" fillId="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left" vertical="center" indent="1"/>
    </xf>
    <xf numFmtId="0" fontId="15" fillId="0" borderId="0" xfId="0" applyFont="1"/>
    <xf numFmtId="0" fontId="24" fillId="4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21" fillId="16" borderId="0" xfId="0" applyFont="1" applyFill="1" applyAlignment="1">
      <alignment vertical="center"/>
    </xf>
    <xf numFmtId="0" fontId="28" fillId="8" borderId="17" xfId="0" applyFont="1" applyFill="1" applyBorder="1" applyAlignment="1">
      <alignment horizontal="center" vertical="center" wrapText="1"/>
    </xf>
    <xf numFmtId="0" fontId="28" fillId="8" borderId="10" xfId="0" applyFont="1" applyFill="1" applyBorder="1" applyAlignment="1">
      <alignment horizontal="center" vertical="center" wrapText="1"/>
    </xf>
    <xf numFmtId="0" fontId="28" fillId="8" borderId="18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0" fontId="28" fillId="8" borderId="19" xfId="0" applyFont="1" applyFill="1" applyBorder="1" applyAlignment="1">
      <alignment horizontal="center" vertical="center" wrapText="1"/>
    </xf>
    <xf numFmtId="0" fontId="29" fillId="9" borderId="26" xfId="0" applyFont="1" applyFill="1" applyBorder="1" applyAlignment="1">
      <alignment horizontal="center"/>
    </xf>
    <xf numFmtId="0" fontId="29" fillId="9" borderId="85" xfId="0" applyFont="1" applyFill="1" applyBorder="1" applyAlignment="1">
      <alignment horizontal="center"/>
    </xf>
    <xf numFmtId="0" fontId="29" fillId="9" borderId="24" xfId="0" applyFont="1" applyFill="1" applyBorder="1" applyAlignment="1">
      <alignment horizontal="center"/>
    </xf>
    <xf numFmtId="0" fontId="29" fillId="9" borderId="41" xfId="0" applyFont="1" applyFill="1" applyBorder="1" applyAlignment="1">
      <alignment horizontal="center"/>
    </xf>
    <xf numFmtId="0" fontId="28" fillId="9" borderId="25" xfId="0" applyFont="1" applyFill="1" applyBorder="1" applyAlignment="1">
      <alignment horizontal="center"/>
    </xf>
    <xf numFmtId="0" fontId="29" fillId="9" borderId="27" xfId="0" applyFont="1" applyFill="1" applyBorder="1" applyAlignment="1">
      <alignment horizontal="center"/>
    </xf>
    <xf numFmtId="0" fontId="29" fillId="9" borderId="28" xfId="0" applyFont="1" applyFill="1" applyBorder="1" applyAlignment="1">
      <alignment horizontal="center"/>
    </xf>
    <xf numFmtId="3" fontId="28" fillId="9" borderId="28" xfId="0" applyNumberFormat="1" applyFont="1" applyFill="1" applyBorder="1" applyAlignment="1">
      <alignment horizontal="center"/>
    </xf>
    <xf numFmtId="0" fontId="27" fillId="10" borderId="34" xfId="0" applyFont="1" applyFill="1" applyBorder="1" applyAlignment="1">
      <alignment horizontal="center" vertical="center"/>
    </xf>
    <xf numFmtId="14" fontId="32" fillId="10" borderId="35" xfId="0" applyNumberFormat="1" applyFont="1" applyFill="1" applyBorder="1" applyAlignment="1">
      <alignment horizontal="center"/>
    </xf>
    <xf numFmtId="0" fontId="27" fillId="11" borderId="37" xfId="0" applyFont="1" applyFill="1" applyBorder="1" applyAlignment="1">
      <alignment horizontal="center" vertical="center"/>
    </xf>
    <xf numFmtId="0" fontId="32" fillId="11" borderId="4" xfId="0" applyFont="1" applyFill="1" applyBorder="1" applyAlignment="1">
      <alignment horizontal="center"/>
    </xf>
    <xf numFmtId="0" fontId="32" fillId="11" borderId="19" xfId="0" applyFont="1" applyFill="1" applyBorder="1" applyAlignment="1">
      <alignment horizontal="center"/>
    </xf>
    <xf numFmtId="0" fontId="32" fillId="11" borderId="18" xfId="0" applyFont="1" applyFill="1" applyBorder="1" applyAlignment="1">
      <alignment horizontal="center"/>
    </xf>
    <xf numFmtId="0" fontId="32" fillId="11" borderId="1" xfId="0" applyFont="1" applyFill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27" fillId="0" borderId="38" xfId="0" applyFont="1" applyFill="1" applyBorder="1" applyAlignment="1">
      <alignment horizontal="center" vertical="center"/>
    </xf>
    <xf numFmtId="3" fontId="32" fillId="12" borderId="38" xfId="0" applyNumberFormat="1" applyFont="1" applyFill="1" applyBorder="1" applyAlignment="1">
      <alignment horizontal="center" vertical="center"/>
    </xf>
    <xf numFmtId="0" fontId="32" fillId="12" borderId="38" xfId="0" applyFont="1" applyFill="1" applyBorder="1" applyAlignment="1">
      <alignment horizontal="center" vertical="center"/>
    </xf>
    <xf numFmtId="0" fontId="32" fillId="12" borderId="39" xfId="0" applyFont="1" applyFill="1" applyBorder="1" applyAlignment="1">
      <alignment horizontal="center" vertical="center"/>
    </xf>
    <xf numFmtId="0" fontId="32" fillId="12" borderId="22" xfId="0" applyFont="1" applyFill="1" applyBorder="1" applyAlignment="1">
      <alignment horizontal="center" vertical="center"/>
    </xf>
    <xf numFmtId="0" fontId="32" fillId="12" borderId="41" xfId="0" applyFont="1" applyFill="1" applyBorder="1" applyAlignment="1">
      <alignment horizontal="center"/>
    </xf>
    <xf numFmtId="0" fontId="32" fillId="12" borderId="23" xfId="0" applyFont="1" applyFill="1" applyBorder="1" applyAlignment="1">
      <alignment horizontal="center"/>
    </xf>
    <xf numFmtId="0" fontId="32" fillId="12" borderId="79" xfId="0" applyFont="1" applyFill="1" applyBorder="1" applyAlignment="1">
      <alignment horizontal="center"/>
    </xf>
    <xf numFmtId="0" fontId="32" fillId="12" borderId="24" xfId="0" applyFont="1" applyFill="1" applyBorder="1" applyAlignment="1">
      <alignment horizontal="center"/>
    </xf>
    <xf numFmtId="0" fontId="32" fillId="12" borderId="25" xfId="0" applyFont="1" applyFill="1" applyBorder="1" applyAlignment="1">
      <alignment horizontal="center"/>
    </xf>
    <xf numFmtId="0" fontId="32" fillId="12" borderId="40" xfId="0" applyFont="1" applyFill="1" applyBorder="1" applyAlignment="1">
      <alignment horizontal="center"/>
    </xf>
    <xf numFmtId="0" fontId="32" fillId="12" borderId="39" xfId="0" applyFont="1" applyFill="1" applyBorder="1" applyAlignment="1">
      <alignment horizontal="center"/>
    </xf>
    <xf numFmtId="0" fontId="30" fillId="0" borderId="0" xfId="0" applyFont="1"/>
    <xf numFmtId="3" fontId="30" fillId="0" borderId="0" xfId="0" applyNumberFormat="1" applyFont="1"/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15" borderId="53" xfId="0" applyFont="1" applyFill="1" applyBorder="1" applyAlignment="1">
      <alignment horizontal="center" vertical="center" wrapText="1"/>
    </xf>
    <xf numFmtId="0" fontId="12" fillId="15" borderId="54" xfId="0" applyFont="1" applyFill="1" applyBorder="1" applyAlignment="1">
      <alignment horizontal="center" vertical="center" wrapText="1"/>
    </xf>
    <xf numFmtId="0" fontId="13" fillId="15" borderId="15" xfId="0" applyFont="1" applyFill="1" applyBorder="1" applyAlignment="1">
      <alignment horizontal="center" vertical="center" wrapText="1"/>
    </xf>
    <xf numFmtId="0" fontId="12" fillId="15" borderId="64" xfId="0" applyFont="1" applyFill="1" applyBorder="1" applyAlignment="1">
      <alignment horizontal="center" vertical="center" wrapText="1"/>
    </xf>
    <xf numFmtId="0" fontId="36" fillId="8" borderId="33" xfId="0" applyFont="1" applyFill="1" applyBorder="1" applyAlignment="1">
      <alignment horizontal="center" vertical="center" wrapText="1"/>
    </xf>
    <xf numFmtId="0" fontId="36" fillId="8" borderId="21" xfId="0" applyFont="1" applyFill="1" applyBorder="1" applyAlignment="1">
      <alignment horizontal="center" vertical="center" wrapText="1"/>
    </xf>
    <xf numFmtId="0" fontId="36" fillId="8" borderId="20" xfId="0" applyFont="1" applyFill="1" applyBorder="1" applyAlignment="1">
      <alignment horizontal="center" vertical="center" wrapText="1"/>
    </xf>
    <xf numFmtId="0" fontId="36" fillId="8" borderId="36" xfId="0" applyFont="1" applyFill="1" applyBorder="1" applyAlignment="1">
      <alignment horizontal="center" vertical="center" wrapText="1"/>
    </xf>
    <xf numFmtId="0" fontId="36" fillId="8" borderId="18" xfId="0" applyFont="1" applyFill="1" applyBorder="1" applyAlignment="1">
      <alignment horizontal="center" vertical="center" wrapText="1"/>
    </xf>
    <xf numFmtId="0" fontId="36" fillId="8" borderId="1" xfId="0" applyFont="1" applyFill="1" applyBorder="1" applyAlignment="1">
      <alignment horizontal="center" vertical="center" wrapText="1"/>
    </xf>
    <xf numFmtId="0" fontId="36" fillId="8" borderId="2" xfId="0" applyFont="1" applyFill="1" applyBorder="1" applyAlignment="1">
      <alignment horizontal="center" vertical="center" wrapText="1"/>
    </xf>
    <xf numFmtId="0" fontId="36" fillId="8" borderId="29" xfId="0" applyFont="1" applyFill="1" applyBorder="1" applyAlignment="1">
      <alignment horizontal="center" vertical="center" wrapText="1"/>
    </xf>
    <xf numFmtId="3" fontId="37" fillId="9" borderId="28" xfId="0" applyNumberFormat="1" applyFont="1" applyFill="1" applyBorder="1" applyAlignment="1">
      <alignment horizontal="center"/>
    </xf>
    <xf numFmtId="0" fontId="37" fillId="9" borderId="26" xfId="0" applyFont="1" applyFill="1" applyBorder="1" applyAlignment="1">
      <alignment horizontal="center"/>
    </xf>
    <xf numFmtId="3" fontId="37" fillId="9" borderId="31" xfId="0" applyNumberFormat="1" applyFont="1" applyFill="1" applyBorder="1" applyAlignment="1">
      <alignment horizontal="center"/>
    </xf>
    <xf numFmtId="0" fontId="37" fillId="9" borderId="18" xfId="0" applyFont="1" applyFill="1" applyBorder="1" applyAlignment="1">
      <alignment horizontal="center"/>
    </xf>
    <xf numFmtId="3" fontId="37" fillId="9" borderId="1" xfId="0" applyNumberFormat="1" applyFont="1" applyFill="1" applyBorder="1" applyAlignment="1">
      <alignment horizontal="center"/>
    </xf>
    <xf numFmtId="0" fontId="36" fillId="9" borderId="80" xfId="0" applyFont="1" applyFill="1" applyBorder="1" applyAlignment="1">
      <alignment horizontal="center"/>
    </xf>
    <xf numFmtId="0" fontId="38" fillId="9" borderId="1" xfId="0" applyFont="1" applyFill="1" applyBorder="1" applyAlignment="1">
      <alignment horizontal="center"/>
    </xf>
    <xf numFmtId="3" fontId="36" fillId="9" borderId="1" xfId="0" applyNumberFormat="1" applyFont="1" applyFill="1" applyBorder="1" applyAlignment="1">
      <alignment horizontal="center"/>
    </xf>
    <xf numFmtId="3" fontId="36" fillId="9" borderId="2" xfId="0" applyNumberFormat="1" applyFont="1" applyFill="1" applyBorder="1" applyAlignment="1">
      <alignment horizontal="center"/>
    </xf>
    <xf numFmtId="0" fontId="36" fillId="8" borderId="24" xfId="0" applyFont="1" applyFill="1" applyBorder="1" applyAlignment="1">
      <alignment horizontal="center" vertical="center" wrapText="1"/>
    </xf>
    <xf numFmtId="0" fontId="40" fillId="3" borderId="34" xfId="0" applyFont="1" applyFill="1" applyBorder="1" applyAlignment="1">
      <alignment horizontal="center" vertical="center"/>
    </xf>
    <xf numFmtId="14" fontId="39" fillId="3" borderId="41" xfId="0" applyNumberFormat="1" applyFont="1" applyFill="1" applyBorder="1" applyAlignment="1">
      <alignment horizontal="center"/>
    </xf>
    <xf numFmtId="14" fontId="39" fillId="3" borderId="23" xfId="0" applyNumberFormat="1" applyFont="1" applyFill="1" applyBorder="1" applyAlignment="1">
      <alignment horizontal="center"/>
    </xf>
    <xf numFmtId="14" fontId="39" fillId="3" borderId="79" xfId="0" applyNumberFormat="1" applyFont="1" applyFill="1" applyBorder="1" applyAlignment="1">
      <alignment horizontal="center"/>
    </xf>
    <xf numFmtId="14" fontId="39" fillId="3" borderId="24" xfId="0" applyNumberFormat="1" applyFont="1" applyFill="1" applyBorder="1" applyAlignment="1">
      <alignment horizontal="center"/>
    </xf>
    <xf numFmtId="14" fontId="39" fillId="3" borderId="25" xfId="0" applyNumberFormat="1" applyFont="1" applyFill="1" applyBorder="1" applyAlignment="1">
      <alignment horizontal="center"/>
    </xf>
    <xf numFmtId="14" fontId="39" fillId="3" borderId="1" xfId="0" applyNumberFormat="1" applyFont="1" applyFill="1" applyBorder="1" applyAlignment="1">
      <alignment horizontal="center"/>
    </xf>
    <xf numFmtId="14" fontId="41" fillId="3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40" fillId="16" borderId="37" xfId="0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horizontal="center" vertical="center"/>
    </xf>
    <xf numFmtId="0" fontId="40" fillId="16" borderId="1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/>
    </xf>
    <xf numFmtId="0" fontId="13" fillId="15" borderId="74" xfId="0" applyFont="1" applyFill="1" applyBorder="1" applyAlignment="1">
      <alignment horizontal="center" vertical="center" wrapText="1"/>
    </xf>
    <xf numFmtId="0" fontId="12" fillId="15" borderId="7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40" fillId="3" borderId="37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/>
    </xf>
    <xf numFmtId="14" fontId="39" fillId="10" borderId="10" xfId="0" applyNumberFormat="1" applyFont="1" applyFill="1" applyBorder="1" applyAlignment="1">
      <alignment horizontal="center"/>
    </xf>
    <xf numFmtId="0" fontId="28" fillId="9" borderId="19" xfId="0" applyFont="1" applyFill="1" applyBorder="1" applyAlignment="1">
      <alignment horizontal="center"/>
    </xf>
    <xf numFmtId="0" fontId="45" fillId="0" borderId="0" xfId="0" applyFont="1"/>
    <xf numFmtId="0" fontId="35" fillId="0" borderId="0" xfId="0" applyFont="1" applyAlignment="1"/>
    <xf numFmtId="0" fontId="3" fillId="2" borderId="1" xfId="0" applyFont="1" applyFill="1" applyBorder="1" applyAlignment="1">
      <alignment wrapText="1"/>
    </xf>
    <xf numFmtId="0" fontId="42" fillId="0" borderId="0" xfId="0" applyFont="1" applyAlignment="1"/>
    <xf numFmtId="0" fontId="30" fillId="3" borderId="0" xfId="0" applyFont="1" applyFill="1"/>
    <xf numFmtId="0" fontId="42" fillId="3" borderId="0" xfId="0" applyFont="1" applyFill="1" applyAlignment="1"/>
    <xf numFmtId="0" fontId="42" fillId="4" borderId="0" xfId="0" applyFont="1" applyFill="1" applyAlignment="1">
      <alignment vertical="center"/>
    </xf>
    <xf numFmtId="0" fontId="42" fillId="16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30" fillId="0" borderId="0" xfId="0" applyFont="1" applyAlignment="1">
      <alignment horizontal="justify"/>
    </xf>
    <xf numFmtId="0" fontId="12" fillId="0" borderId="0" xfId="0" applyFont="1"/>
    <xf numFmtId="0" fontId="12" fillId="0" borderId="0" xfId="0" applyFont="1" applyAlignment="1">
      <alignment horizontal="left" vertical="center" indent="1"/>
    </xf>
    <xf numFmtId="0" fontId="28" fillId="8" borderId="9" xfId="0" applyFont="1" applyFill="1" applyBorder="1" applyAlignment="1">
      <alignment horizontal="center" vertical="center" wrapText="1"/>
    </xf>
    <xf numFmtId="0" fontId="28" fillId="8" borderId="1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3" fontId="44" fillId="0" borderId="0" xfId="0" applyNumberFormat="1" applyFont="1" applyFill="1" applyBorder="1" applyAlignment="1">
      <alignment horizontal="center" vertical="center" wrapText="1"/>
    </xf>
    <xf numFmtId="3" fontId="44" fillId="0" borderId="28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3" fontId="47" fillId="3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 vertical="center"/>
    </xf>
    <xf numFmtId="3" fontId="47" fillId="3" borderId="1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28" fillId="17" borderId="17" xfId="0" applyFont="1" applyFill="1" applyBorder="1" applyAlignment="1">
      <alignment horizontal="center" vertical="center" wrapText="1"/>
    </xf>
    <xf numFmtId="0" fontId="28" fillId="17" borderId="10" xfId="0" applyFont="1" applyFill="1" applyBorder="1" applyAlignment="1">
      <alignment horizontal="center" vertical="center" wrapText="1"/>
    </xf>
    <xf numFmtId="0" fontId="28" fillId="17" borderId="12" xfId="0" applyFont="1" applyFill="1" applyBorder="1" applyAlignment="1">
      <alignment horizontal="center" vertical="center" wrapText="1"/>
    </xf>
    <xf numFmtId="0" fontId="28" fillId="17" borderId="18" xfId="0" applyFont="1" applyFill="1" applyBorder="1" applyAlignment="1">
      <alignment horizontal="center" vertical="center" wrapText="1"/>
    </xf>
    <xf numFmtId="0" fontId="28" fillId="17" borderId="1" xfId="0" applyFont="1" applyFill="1" applyBorder="1" applyAlignment="1">
      <alignment horizontal="center" vertical="center" wrapText="1"/>
    </xf>
    <xf numFmtId="0" fontId="28" fillId="17" borderId="19" xfId="0" applyFont="1" applyFill="1" applyBorder="1" applyAlignment="1">
      <alignment horizontal="center" vertical="center" wrapText="1"/>
    </xf>
    <xf numFmtId="0" fontId="28" fillId="17" borderId="9" xfId="0" applyFont="1" applyFill="1" applyBorder="1" applyAlignment="1">
      <alignment horizontal="center" vertical="center" wrapText="1"/>
    </xf>
    <xf numFmtId="0" fontId="29" fillId="17" borderId="26" xfId="0" applyFont="1" applyFill="1" applyBorder="1" applyAlignment="1">
      <alignment horizontal="center"/>
    </xf>
    <xf numFmtId="0" fontId="29" fillId="17" borderId="85" xfId="0" applyFont="1" applyFill="1" applyBorder="1" applyAlignment="1">
      <alignment horizontal="center"/>
    </xf>
    <xf numFmtId="0" fontId="29" fillId="17" borderId="24" xfId="0" applyFont="1" applyFill="1" applyBorder="1" applyAlignment="1">
      <alignment horizontal="center"/>
    </xf>
    <xf numFmtId="0" fontId="29" fillId="17" borderId="41" xfId="0" applyFont="1" applyFill="1" applyBorder="1" applyAlignment="1">
      <alignment horizontal="center"/>
    </xf>
    <xf numFmtId="0" fontId="28" fillId="17" borderId="25" xfId="0" applyFont="1" applyFill="1" applyBorder="1" applyAlignment="1">
      <alignment horizontal="center"/>
    </xf>
    <xf numFmtId="0" fontId="29" fillId="17" borderId="27" xfId="0" applyFont="1" applyFill="1" applyBorder="1" applyAlignment="1">
      <alignment horizontal="center"/>
    </xf>
    <xf numFmtId="0" fontId="29" fillId="17" borderId="28" xfId="0" applyFont="1" applyFill="1" applyBorder="1" applyAlignment="1">
      <alignment horizontal="center"/>
    </xf>
    <xf numFmtId="3" fontId="28" fillId="17" borderId="28" xfId="0" applyNumberFormat="1" applyFont="1" applyFill="1" applyBorder="1" applyAlignment="1">
      <alignment horizontal="center"/>
    </xf>
    <xf numFmtId="0" fontId="28" fillId="17" borderId="31" xfId="0" applyFont="1" applyFill="1" applyBorder="1" applyAlignment="1">
      <alignment horizontal="center"/>
    </xf>
    <xf numFmtId="14" fontId="32" fillId="17" borderId="20" xfId="0" applyNumberFormat="1" applyFont="1" applyFill="1" applyBorder="1" applyAlignment="1">
      <alignment horizontal="center"/>
    </xf>
    <xf numFmtId="14" fontId="32" fillId="17" borderId="35" xfId="0" applyNumberFormat="1" applyFont="1" applyFill="1" applyBorder="1" applyAlignment="1">
      <alignment horizontal="center"/>
    </xf>
    <xf numFmtId="0" fontId="32" fillId="17" borderId="4" xfId="0" applyFont="1" applyFill="1" applyBorder="1" applyAlignment="1">
      <alignment horizontal="center"/>
    </xf>
    <xf numFmtId="0" fontId="32" fillId="17" borderId="19" xfId="0" applyFont="1" applyFill="1" applyBorder="1" applyAlignment="1">
      <alignment horizontal="center"/>
    </xf>
    <xf numFmtId="0" fontId="32" fillId="17" borderId="18" xfId="0" applyFont="1" applyFill="1" applyBorder="1" applyAlignment="1">
      <alignment horizontal="center"/>
    </xf>
    <xf numFmtId="0" fontId="32" fillId="17" borderId="1" xfId="0" applyFont="1" applyFill="1" applyBorder="1" applyAlignment="1">
      <alignment horizontal="center"/>
    </xf>
    <xf numFmtId="0" fontId="32" fillId="17" borderId="41" xfId="0" applyFont="1" applyFill="1" applyBorder="1" applyAlignment="1">
      <alignment horizontal="center"/>
    </xf>
    <xf numFmtId="0" fontId="32" fillId="17" borderId="23" xfId="0" applyFont="1" applyFill="1" applyBorder="1" applyAlignment="1">
      <alignment horizontal="center"/>
    </xf>
    <xf numFmtId="0" fontId="32" fillId="17" borderId="79" xfId="0" applyFont="1" applyFill="1" applyBorder="1" applyAlignment="1">
      <alignment horizontal="center"/>
    </xf>
    <xf numFmtId="0" fontId="32" fillId="17" borderId="24" xfId="0" applyFont="1" applyFill="1" applyBorder="1" applyAlignment="1">
      <alignment horizontal="center"/>
    </xf>
    <xf numFmtId="0" fontId="32" fillId="17" borderId="25" xfId="0" applyFont="1" applyFill="1" applyBorder="1" applyAlignment="1">
      <alignment horizontal="center"/>
    </xf>
    <xf numFmtId="0" fontId="32" fillId="17" borderId="40" xfId="0" applyFont="1" applyFill="1" applyBorder="1" applyAlignment="1">
      <alignment horizontal="center"/>
    </xf>
    <xf numFmtId="0" fontId="32" fillId="17" borderId="39" xfId="0" applyFont="1" applyFill="1" applyBorder="1" applyAlignment="1">
      <alignment horizontal="center"/>
    </xf>
    <xf numFmtId="0" fontId="27" fillId="17" borderId="34" xfId="0" applyFont="1" applyFill="1" applyBorder="1" applyAlignment="1">
      <alignment horizontal="center" vertical="center"/>
    </xf>
    <xf numFmtId="0" fontId="27" fillId="17" borderId="37" xfId="0" applyFont="1" applyFill="1" applyBorder="1" applyAlignment="1">
      <alignment horizontal="center" vertical="center"/>
    </xf>
    <xf numFmtId="0" fontId="30" fillId="17" borderId="24" xfId="0" applyFont="1" applyFill="1" applyBorder="1" applyAlignment="1">
      <alignment horizontal="center"/>
    </xf>
    <xf numFmtId="0" fontId="27" fillId="17" borderId="38" xfId="0" applyFont="1" applyFill="1" applyBorder="1" applyAlignment="1">
      <alignment horizontal="center" vertical="center"/>
    </xf>
    <xf numFmtId="3" fontId="27" fillId="17" borderId="38" xfId="0" applyNumberFormat="1" applyFont="1" applyFill="1" applyBorder="1" applyAlignment="1">
      <alignment horizontal="center" vertical="center"/>
    </xf>
    <xf numFmtId="3" fontId="32" fillId="17" borderId="38" xfId="0" applyNumberFormat="1" applyFont="1" applyFill="1" applyBorder="1" applyAlignment="1">
      <alignment horizontal="center" vertical="center"/>
    </xf>
    <xf numFmtId="0" fontId="32" fillId="17" borderId="38" xfId="0" applyFont="1" applyFill="1" applyBorder="1" applyAlignment="1">
      <alignment horizontal="center" vertical="center"/>
    </xf>
    <xf numFmtId="0" fontId="32" fillId="17" borderId="39" xfId="0" applyFont="1" applyFill="1" applyBorder="1" applyAlignment="1">
      <alignment horizontal="center" vertical="center"/>
    </xf>
    <xf numFmtId="0" fontId="32" fillId="17" borderId="22" xfId="0" applyFont="1" applyFill="1" applyBorder="1" applyAlignment="1">
      <alignment horizontal="center" vertical="center"/>
    </xf>
    <xf numFmtId="0" fontId="36" fillId="17" borderId="29" xfId="0" applyFont="1" applyFill="1" applyBorder="1" applyAlignment="1">
      <alignment horizontal="center" vertical="center" wrapText="1"/>
    </xf>
    <xf numFmtId="0" fontId="28" fillId="17" borderId="19" xfId="0" applyFont="1" applyFill="1" applyBorder="1" applyAlignment="1">
      <alignment horizontal="center"/>
    </xf>
    <xf numFmtId="0" fontId="36" fillId="17" borderId="18" xfId="0" applyFont="1" applyFill="1" applyBorder="1" applyAlignment="1">
      <alignment horizontal="center" vertical="center" wrapText="1"/>
    </xf>
    <xf numFmtId="14" fontId="39" fillId="17" borderId="10" xfId="0" applyNumberFormat="1" applyFont="1" applyFill="1" applyBorder="1" applyAlignment="1">
      <alignment horizontal="center"/>
    </xf>
    <xf numFmtId="3" fontId="43" fillId="17" borderId="38" xfId="0" applyNumberFormat="1" applyFont="1" applyFill="1" applyBorder="1" applyAlignment="1">
      <alignment horizontal="center" vertical="center"/>
    </xf>
    <xf numFmtId="3" fontId="46" fillId="3" borderId="30" xfId="0" applyNumberFormat="1" applyFont="1" applyFill="1" applyBorder="1" applyAlignment="1">
      <alignment horizontal="center" vertical="center"/>
    </xf>
    <xf numFmtId="3" fontId="46" fillId="3" borderId="33" xfId="0" applyNumberFormat="1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left" wrapText="1"/>
    </xf>
    <xf numFmtId="0" fontId="48" fillId="0" borderId="2" xfId="0" applyFont="1" applyFill="1" applyBorder="1" applyAlignment="1">
      <alignment horizontal="left" wrapText="1"/>
    </xf>
    <xf numFmtId="0" fontId="49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9" fillId="0" borderId="1" xfId="0" applyFont="1" applyFill="1" applyBorder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34" fillId="5" borderId="40" xfId="0" applyFont="1" applyFill="1" applyBorder="1" applyAlignment="1">
      <alignment horizontal="center" vertical="center" wrapText="1"/>
    </xf>
    <xf numFmtId="0" fontId="34" fillId="5" borderId="38" xfId="0" applyFont="1" applyFill="1" applyBorder="1" applyAlignment="1">
      <alignment horizontal="center" vertical="center" wrapText="1"/>
    </xf>
    <xf numFmtId="0" fontId="34" fillId="5" borderId="39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4" fillId="5" borderId="5" xfId="0" applyFont="1" applyFill="1" applyBorder="1" applyAlignment="1">
      <alignment horizontal="center" vertical="center"/>
    </xf>
    <xf numFmtId="0" fontId="34" fillId="5" borderId="6" xfId="0" applyFont="1" applyFill="1" applyBorder="1" applyAlignment="1">
      <alignment horizontal="center" vertical="center"/>
    </xf>
    <xf numFmtId="0" fontId="34" fillId="5" borderId="7" xfId="0" applyFont="1" applyFill="1" applyBorder="1" applyAlignment="1">
      <alignment horizontal="center" vertical="center"/>
    </xf>
    <xf numFmtId="0" fontId="34" fillId="5" borderId="9" xfId="0" applyFont="1" applyFill="1" applyBorder="1" applyAlignment="1">
      <alignment horizontal="center" vertical="center"/>
    </xf>
    <xf numFmtId="0" fontId="34" fillId="5" borderId="10" xfId="0" applyFont="1" applyFill="1" applyBorder="1" applyAlignment="1">
      <alignment horizontal="center" vertical="center"/>
    </xf>
    <xf numFmtId="0" fontId="34" fillId="5" borderId="1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4" fillId="5" borderId="5" xfId="0" applyFont="1" applyFill="1" applyBorder="1" applyAlignment="1">
      <alignment horizontal="center" vertical="center" wrapText="1"/>
    </xf>
    <xf numFmtId="0" fontId="34" fillId="5" borderId="7" xfId="0" applyFont="1" applyFill="1" applyBorder="1" applyAlignment="1">
      <alignment horizontal="center" vertical="center" wrapText="1"/>
    </xf>
    <xf numFmtId="0" fontId="35" fillId="7" borderId="9" xfId="0" applyFont="1" applyFill="1" applyBorder="1" applyAlignment="1">
      <alignment horizontal="center" vertical="center" textRotation="90" wrapText="1"/>
    </xf>
    <xf numFmtId="0" fontId="35" fillId="7" borderId="27" xfId="0" applyFont="1" applyFill="1" applyBorder="1" applyAlignment="1">
      <alignment horizontal="center" vertical="center" textRotation="90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6" fillId="8" borderId="16" xfId="0" applyFont="1" applyFill="1" applyBorder="1" applyAlignment="1">
      <alignment horizontal="center" vertical="center" wrapText="1"/>
    </xf>
    <xf numFmtId="0" fontId="36" fillId="8" borderId="24" xfId="0" applyFont="1" applyFill="1" applyBorder="1" applyAlignment="1">
      <alignment horizontal="center" vertical="center" wrapText="1"/>
    </xf>
    <xf numFmtId="0" fontId="36" fillId="8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left" vertical="center" wrapText="1"/>
    </xf>
    <xf numFmtId="3" fontId="31" fillId="10" borderId="1" xfId="0" applyNumberFormat="1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 wrapText="1"/>
    </xf>
    <xf numFmtId="0" fontId="39" fillId="3" borderId="19" xfId="0" applyFont="1" applyFill="1" applyBorder="1" applyAlignment="1">
      <alignment horizontal="center" vertical="center"/>
    </xf>
    <xf numFmtId="3" fontId="31" fillId="3" borderId="1" xfId="0" applyNumberFormat="1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43" fillId="3" borderId="30" xfId="0" applyFont="1" applyFill="1" applyBorder="1" applyAlignment="1">
      <alignment horizontal="left" vertical="center" wrapText="1"/>
    </xf>
    <xf numFmtId="0" fontId="43" fillId="3" borderId="33" xfId="0" applyFont="1" applyFill="1" applyBorder="1" applyAlignment="1">
      <alignment horizontal="left" vertical="center" wrapText="1"/>
    </xf>
    <xf numFmtId="3" fontId="31" fillId="3" borderId="30" xfId="0" applyNumberFormat="1" applyFont="1" applyFill="1" applyBorder="1" applyAlignment="1">
      <alignment horizontal="center" vertical="center"/>
    </xf>
    <xf numFmtId="3" fontId="31" fillId="3" borderId="33" xfId="0" applyNumberFormat="1" applyFont="1" applyFill="1" applyBorder="1" applyAlignment="1">
      <alignment horizontal="center" vertical="center"/>
    </xf>
    <xf numFmtId="0" fontId="41" fillId="3" borderId="30" xfId="0" applyFont="1" applyFill="1" applyBorder="1" applyAlignment="1">
      <alignment horizontal="center" vertical="center" wrapText="1"/>
    </xf>
    <xf numFmtId="0" fontId="13" fillId="0" borderId="60" xfId="0" applyFont="1" applyBorder="1" applyAlignment="1">
      <alignment horizontal="left" vertical="center" wrapText="1"/>
    </xf>
    <xf numFmtId="0" fontId="13" fillId="0" borderId="61" xfId="0" applyFont="1" applyBorder="1" applyAlignment="1">
      <alignment horizontal="left" vertical="center" wrapText="1"/>
    </xf>
    <xf numFmtId="0" fontId="13" fillId="0" borderId="6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65" xfId="0" applyFont="1" applyBorder="1" applyAlignment="1">
      <alignment horizontal="left" vertical="center" wrapText="1"/>
    </xf>
    <xf numFmtId="0" fontId="13" fillId="0" borderId="66" xfId="0" applyFont="1" applyBorder="1" applyAlignment="1">
      <alignment horizontal="left" vertical="center" wrapText="1"/>
    </xf>
    <xf numFmtId="0" fontId="13" fillId="0" borderId="67" xfId="0" applyFont="1" applyBorder="1" applyAlignment="1">
      <alignment horizontal="left" vertical="center" wrapText="1"/>
    </xf>
    <xf numFmtId="0" fontId="13" fillId="15" borderId="63" xfId="0" applyFont="1" applyFill="1" applyBorder="1" applyAlignment="1">
      <alignment horizontal="center" vertical="center" wrapText="1"/>
    </xf>
    <xf numFmtId="0" fontId="13" fillId="15" borderId="68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horizontal="left" vertical="center" wrapText="1"/>
    </xf>
    <xf numFmtId="0" fontId="13" fillId="0" borderId="71" xfId="0" applyFont="1" applyBorder="1" applyAlignment="1">
      <alignment horizontal="left" vertical="center" wrapText="1"/>
    </xf>
    <xf numFmtId="0" fontId="13" fillId="0" borderId="72" xfId="0" applyFont="1" applyBorder="1" applyAlignment="1">
      <alignment horizontal="left" vertical="center" wrapText="1"/>
    </xf>
    <xf numFmtId="0" fontId="13" fillId="14" borderId="8" xfId="0" applyFont="1" applyFill="1" applyBorder="1" applyAlignment="1">
      <alignment horizontal="center" vertical="center" wrapText="1"/>
    </xf>
    <xf numFmtId="0" fontId="13" fillId="14" borderId="47" xfId="0" applyFont="1" applyFill="1" applyBorder="1" applyAlignment="1">
      <alignment horizontal="center" vertical="center" wrapText="1"/>
    </xf>
    <xf numFmtId="0" fontId="13" fillId="14" borderId="48" xfId="0" applyFont="1" applyFill="1" applyBorder="1" applyAlignment="1">
      <alignment horizontal="center" vertical="center" wrapText="1"/>
    </xf>
    <xf numFmtId="0" fontId="13" fillId="0" borderId="55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13" fillId="15" borderId="58" xfId="0" applyFont="1" applyFill="1" applyBorder="1" applyAlignment="1">
      <alignment horizontal="center" vertical="center" wrapText="1"/>
    </xf>
    <xf numFmtId="0" fontId="13" fillId="15" borderId="59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13" fillId="13" borderId="47" xfId="0" applyFont="1" applyFill="1" applyBorder="1" applyAlignment="1">
      <alignment horizontal="center" vertical="center" wrapText="1"/>
    </xf>
    <xf numFmtId="0" fontId="13" fillId="13" borderId="48" xfId="0" applyFont="1" applyFill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0" fontId="12" fillId="14" borderId="49" xfId="0" applyFont="1" applyFill="1" applyBorder="1" applyAlignment="1">
      <alignment horizontal="center" vertical="center" wrapText="1"/>
    </xf>
    <xf numFmtId="0" fontId="13" fillId="14" borderId="50" xfId="0" applyFont="1" applyFill="1" applyBorder="1" applyAlignment="1">
      <alignment horizontal="center" vertical="center" wrapText="1"/>
    </xf>
    <xf numFmtId="0" fontId="13" fillId="14" borderId="51" xfId="0" applyFont="1" applyFill="1" applyBorder="1" applyAlignment="1">
      <alignment horizontal="center" vertical="center" wrapText="1"/>
    </xf>
    <xf numFmtId="0" fontId="13" fillId="14" borderId="52" xfId="0" applyFont="1" applyFill="1" applyBorder="1" applyAlignment="1">
      <alignment horizontal="center" vertical="center" wrapText="1"/>
    </xf>
    <xf numFmtId="0" fontId="13" fillId="15" borderId="69" xfId="0" applyFont="1" applyFill="1" applyBorder="1" applyAlignment="1">
      <alignment horizontal="center" vertical="center" wrapText="1"/>
    </xf>
    <xf numFmtId="0" fontId="13" fillId="15" borderId="73" xfId="0" applyFont="1" applyFill="1" applyBorder="1" applyAlignment="1">
      <alignment horizontal="center" vertical="center" wrapText="1"/>
    </xf>
    <xf numFmtId="0" fontId="13" fillId="0" borderId="76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left" vertical="center" wrapText="1"/>
    </xf>
    <xf numFmtId="0" fontId="13" fillId="0" borderId="78" xfId="0" applyFont="1" applyBorder="1" applyAlignment="1">
      <alignment horizontal="left" vertical="center" wrapText="1"/>
    </xf>
    <xf numFmtId="0" fontId="39" fillId="3" borderId="2" xfId="0" applyFont="1" applyFill="1" applyBorder="1" applyAlignment="1">
      <alignment horizontal="center" vertical="center"/>
    </xf>
    <xf numFmtId="14" fontId="31" fillId="10" borderId="16" xfId="0" applyNumberFormat="1" applyFont="1" applyFill="1" applyBorder="1" applyAlignment="1">
      <alignment horizontal="center" vertical="center"/>
    </xf>
    <xf numFmtId="14" fontId="31" fillId="10" borderId="24" xfId="0" applyNumberFormat="1" applyFont="1" applyFill="1" applyBorder="1" applyAlignment="1">
      <alignment horizontal="center" vertical="center"/>
    </xf>
    <xf numFmtId="14" fontId="31" fillId="10" borderId="32" xfId="0" applyNumberFormat="1" applyFont="1" applyFill="1" applyBorder="1" applyAlignment="1">
      <alignment horizontal="center" vertical="center"/>
    </xf>
    <xf numFmtId="14" fontId="31" fillId="10" borderId="23" xfId="0" applyNumberFormat="1" applyFont="1" applyFill="1" applyBorder="1" applyAlignment="1">
      <alignment horizontal="center" vertical="center"/>
    </xf>
    <xf numFmtId="0" fontId="32" fillId="3" borderId="33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21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26" fillId="5" borderId="5" xfId="0" applyFont="1" applyFill="1" applyBorder="1" applyAlignment="1">
      <alignment horizontal="center" vertical="center" wrapText="1"/>
    </xf>
    <xf numFmtId="0" fontId="26" fillId="5" borderId="6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wrapText="1"/>
    </xf>
    <xf numFmtId="0" fontId="27" fillId="6" borderId="22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26" fillId="5" borderId="47" xfId="0" applyFont="1" applyFill="1" applyBorder="1" applyAlignment="1">
      <alignment horizontal="center" vertical="center" wrapText="1"/>
    </xf>
    <xf numFmtId="0" fontId="26" fillId="5" borderId="48" xfId="0" applyFont="1" applyFill="1" applyBorder="1" applyAlignment="1">
      <alignment horizontal="center" vertical="center" wrapText="1"/>
    </xf>
    <xf numFmtId="0" fontId="27" fillId="7" borderId="9" xfId="0" applyFont="1" applyFill="1" applyBorder="1" applyAlignment="1">
      <alignment horizontal="center" vertical="center" textRotation="90" wrapText="1"/>
    </xf>
    <xf numFmtId="0" fontId="27" fillId="7" borderId="27" xfId="0" applyFont="1" applyFill="1" applyBorder="1" applyAlignment="1">
      <alignment horizontal="center" vertical="center" textRotation="90" wrapText="1"/>
    </xf>
    <xf numFmtId="0" fontId="27" fillId="7" borderId="10" xfId="0" applyFont="1" applyFill="1" applyBorder="1" applyAlignment="1">
      <alignment horizontal="center" vertical="center" wrapText="1"/>
    </xf>
    <xf numFmtId="0" fontId="27" fillId="7" borderId="28" xfId="0" applyFont="1" applyFill="1" applyBorder="1" applyAlignment="1">
      <alignment horizontal="center" vertical="center" wrapText="1"/>
    </xf>
    <xf numFmtId="0" fontId="27" fillId="8" borderId="83" xfId="0" applyFont="1" applyFill="1" applyBorder="1" applyAlignment="1">
      <alignment horizontal="center" vertical="center" wrapText="1"/>
    </xf>
    <xf numFmtId="0" fontId="27" fillId="8" borderId="25" xfId="0" applyFont="1" applyFill="1" applyBorder="1" applyAlignment="1">
      <alignment horizontal="center" vertical="center" wrapText="1"/>
    </xf>
    <xf numFmtId="0" fontId="28" fillId="8" borderId="16" xfId="0" applyFont="1" applyFill="1" applyBorder="1" applyAlignment="1">
      <alignment horizontal="center" vertical="center" wrapText="1"/>
    </xf>
    <xf numFmtId="0" fontId="28" fillId="8" borderId="24" xfId="0" applyFont="1" applyFill="1" applyBorder="1" applyAlignment="1">
      <alignment horizontal="center" vertical="center" wrapText="1"/>
    </xf>
    <xf numFmtId="0" fontId="28" fillId="8" borderId="84" xfId="0" applyFont="1" applyFill="1" applyBorder="1" applyAlignment="1">
      <alignment horizontal="center" vertical="center" wrapText="1"/>
    </xf>
    <xf numFmtId="0" fontId="28" fillId="8" borderId="26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6" fillId="17" borderId="5" xfId="0" applyFont="1" applyFill="1" applyBorder="1" applyAlignment="1">
      <alignment horizontal="center" vertical="center" wrapText="1"/>
    </xf>
    <xf numFmtId="0" fontId="26" fillId="17" borderId="7" xfId="0" applyFont="1" applyFill="1" applyBorder="1" applyAlignment="1">
      <alignment horizontal="center" vertical="center" wrapText="1"/>
    </xf>
    <xf numFmtId="0" fontId="27" fillId="17" borderId="9" xfId="0" applyFont="1" applyFill="1" applyBorder="1" applyAlignment="1">
      <alignment horizontal="center" vertical="center" textRotation="90" wrapText="1"/>
    </xf>
    <xf numFmtId="0" fontId="27" fillId="17" borderId="27" xfId="0" applyFont="1" applyFill="1" applyBorder="1" applyAlignment="1">
      <alignment horizontal="center" vertical="center" textRotation="90" wrapText="1"/>
    </xf>
    <xf numFmtId="0" fontId="27" fillId="17" borderId="10" xfId="0" applyFont="1" applyFill="1" applyBorder="1" applyAlignment="1">
      <alignment horizontal="center" vertical="center" wrapText="1"/>
    </xf>
    <xf numFmtId="0" fontId="27" fillId="17" borderId="28" xfId="0" applyFont="1" applyFill="1" applyBorder="1" applyAlignment="1">
      <alignment horizontal="center" vertical="center" wrapText="1"/>
    </xf>
    <xf numFmtId="0" fontId="27" fillId="17" borderId="83" xfId="0" applyFont="1" applyFill="1" applyBorder="1" applyAlignment="1">
      <alignment horizontal="center" vertical="center" wrapText="1"/>
    </xf>
    <xf numFmtId="0" fontId="27" fillId="17" borderId="25" xfId="0" applyFont="1" applyFill="1" applyBorder="1" applyAlignment="1">
      <alignment horizontal="center" vertical="center" wrapText="1"/>
    </xf>
    <xf numFmtId="0" fontId="28" fillId="17" borderId="16" xfId="0" applyFont="1" applyFill="1" applyBorder="1" applyAlignment="1">
      <alignment horizontal="center" vertical="center" wrapText="1"/>
    </xf>
    <xf numFmtId="0" fontId="28" fillId="17" borderId="24" xfId="0" applyFont="1" applyFill="1" applyBorder="1" applyAlignment="1">
      <alignment horizontal="center" vertical="center" wrapText="1"/>
    </xf>
    <xf numFmtId="0" fontId="28" fillId="17" borderId="84" xfId="0" applyFont="1" applyFill="1" applyBorder="1" applyAlignment="1">
      <alignment horizontal="center" vertical="center" wrapText="1"/>
    </xf>
    <xf numFmtId="0" fontId="28" fillId="17" borderId="26" xfId="0" applyFont="1" applyFill="1" applyBorder="1" applyAlignment="1">
      <alignment horizontal="center" vertical="center" wrapText="1"/>
    </xf>
    <xf numFmtId="0" fontId="28" fillId="17" borderId="9" xfId="0" applyFont="1" applyFill="1" applyBorder="1" applyAlignment="1">
      <alignment horizontal="center" vertical="center" wrapText="1"/>
    </xf>
    <xf numFmtId="0" fontId="28" fillId="17" borderId="27" xfId="0" applyFont="1" applyFill="1" applyBorder="1" applyAlignment="1">
      <alignment horizontal="center" vertical="center" wrapText="1"/>
    </xf>
    <xf numFmtId="0" fontId="28" fillId="17" borderId="12" xfId="0" applyFont="1" applyFill="1" applyBorder="1" applyAlignment="1">
      <alignment horizontal="center" vertical="center" wrapText="1"/>
    </xf>
    <xf numFmtId="0" fontId="28" fillId="17" borderId="31" xfId="0" applyFont="1" applyFill="1" applyBorder="1" applyAlignment="1">
      <alignment horizontal="center" vertical="center" wrapText="1"/>
    </xf>
    <xf numFmtId="0" fontId="26" fillId="17" borderId="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2" fillId="17" borderId="21" xfId="0" applyFont="1" applyFill="1" applyBorder="1" applyAlignment="1">
      <alignment horizontal="center" vertical="center"/>
    </xf>
    <xf numFmtId="0" fontId="32" fillId="17" borderId="19" xfId="0" applyFont="1" applyFill="1" applyBorder="1" applyAlignment="1">
      <alignment horizontal="center" vertical="center"/>
    </xf>
    <xf numFmtId="3" fontId="32" fillId="17" borderId="1" xfId="0" applyNumberFormat="1" applyFont="1" applyFill="1" applyBorder="1" applyAlignment="1">
      <alignment horizontal="center" vertical="center"/>
    </xf>
    <xf numFmtId="0" fontId="32" fillId="17" borderId="1" xfId="0" applyFont="1" applyFill="1" applyBorder="1" applyAlignment="1">
      <alignment horizontal="center" vertical="center"/>
    </xf>
    <xf numFmtId="3" fontId="32" fillId="17" borderId="33" xfId="0" applyNumberFormat="1" applyFont="1" applyFill="1" applyBorder="1" applyAlignment="1">
      <alignment horizontal="center" vertical="center"/>
    </xf>
    <xf numFmtId="0" fontId="27" fillId="17" borderId="13" xfId="0" applyFont="1" applyFill="1" applyBorder="1" applyAlignment="1">
      <alignment horizontal="center" vertical="center" wrapText="1"/>
    </xf>
    <xf numFmtId="0" fontId="27" fillId="17" borderId="14" xfId="0" applyFont="1" applyFill="1" applyBorder="1" applyAlignment="1">
      <alignment horizontal="center" vertical="center" wrapText="1"/>
    </xf>
    <xf numFmtId="0" fontId="27" fillId="17" borderId="22" xfId="0" applyFont="1" applyFill="1" applyBorder="1" applyAlignment="1">
      <alignment horizontal="center" vertical="center" wrapText="1"/>
    </xf>
    <xf numFmtId="0" fontId="26" fillId="17" borderId="8" xfId="0" applyFont="1" applyFill="1" applyBorder="1" applyAlignment="1">
      <alignment horizontal="center" vertical="center" wrapText="1"/>
    </xf>
    <xf numFmtId="0" fontId="26" fillId="17" borderId="47" xfId="0" applyFont="1" applyFill="1" applyBorder="1" applyAlignment="1">
      <alignment horizontal="center" vertical="center" wrapText="1"/>
    </xf>
    <xf numFmtId="0" fontId="26" fillId="17" borderId="48" xfId="0" applyFont="1" applyFill="1" applyBorder="1" applyAlignment="1">
      <alignment horizontal="center" vertical="center" wrapText="1"/>
    </xf>
    <xf numFmtId="0" fontId="12" fillId="17" borderId="15" xfId="0" applyFont="1" applyFill="1" applyBorder="1" applyAlignment="1">
      <alignment horizontal="center" vertical="center" wrapText="1"/>
    </xf>
    <xf numFmtId="0" fontId="12" fillId="17" borderId="82" xfId="0" applyFont="1" applyFill="1" applyBorder="1" applyAlignment="1">
      <alignment horizontal="center" vertical="center" wrapText="1"/>
    </xf>
    <xf numFmtId="0" fontId="31" fillId="17" borderId="1" xfId="0" applyFont="1" applyFill="1" applyBorder="1" applyAlignment="1">
      <alignment horizontal="left" vertical="center" wrapText="1"/>
    </xf>
    <xf numFmtId="0" fontId="32" fillId="17" borderId="33" xfId="0" applyFont="1" applyFill="1" applyBorder="1" applyAlignment="1">
      <alignment horizontal="center" vertical="center"/>
    </xf>
    <xf numFmtId="0" fontId="12" fillId="17" borderId="81" xfId="0" applyFont="1" applyFill="1" applyBorder="1" applyAlignment="1">
      <alignment horizontal="center" vertical="center" wrapText="1"/>
    </xf>
    <xf numFmtId="0" fontId="31" fillId="17" borderId="33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64" fontId="31" fillId="17" borderId="13" xfId="1" applyFont="1" applyFill="1" applyBorder="1" applyAlignment="1">
      <alignment horizontal="center" vertical="center"/>
    </xf>
    <xf numFmtId="164" fontId="31" fillId="17" borderId="22" xfId="1" applyFont="1" applyFill="1" applyBorder="1" applyAlignment="1">
      <alignment horizontal="center" vertical="center"/>
    </xf>
    <xf numFmtId="0" fontId="41" fillId="17" borderId="13" xfId="0" applyFont="1" applyFill="1" applyBorder="1" applyAlignment="1">
      <alignment horizontal="center" vertical="center" wrapText="1"/>
    </xf>
    <xf numFmtId="0" fontId="41" fillId="17" borderId="22" xfId="0" applyFont="1" applyFill="1" applyBorder="1" applyAlignment="1">
      <alignment horizontal="center" vertical="center" wrapText="1"/>
    </xf>
    <xf numFmtId="14" fontId="31" fillId="17" borderId="13" xfId="0" applyNumberFormat="1" applyFont="1" applyFill="1" applyBorder="1" applyAlignment="1">
      <alignment horizontal="center" vertical="center"/>
    </xf>
    <xf numFmtId="14" fontId="31" fillId="17" borderId="22" xfId="0" applyNumberFormat="1" applyFont="1" applyFill="1" applyBorder="1" applyAlignment="1">
      <alignment horizontal="center" vertical="center"/>
    </xf>
    <xf numFmtId="14" fontId="31" fillId="17" borderId="16" xfId="0" applyNumberFormat="1" applyFont="1" applyFill="1" applyBorder="1" applyAlignment="1">
      <alignment horizontal="center" vertical="center"/>
    </xf>
    <xf numFmtId="14" fontId="31" fillId="17" borderId="24" xfId="0" applyNumberFormat="1" applyFont="1" applyFill="1" applyBorder="1" applyAlignment="1">
      <alignment horizontal="center" vertical="center"/>
    </xf>
    <xf numFmtId="14" fontId="31" fillId="17" borderId="32" xfId="0" applyNumberFormat="1" applyFont="1" applyFill="1" applyBorder="1" applyAlignment="1">
      <alignment horizontal="center" vertical="center"/>
    </xf>
    <xf numFmtId="14" fontId="31" fillId="17" borderId="23" xfId="0" applyNumberFormat="1" applyFont="1" applyFill="1" applyBorder="1" applyAlignment="1">
      <alignment horizontal="center" vertical="center"/>
    </xf>
  </cellXfs>
  <cellStyles count="2">
    <cellStyle name="Millier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topLeftCell="A8" zoomScale="90" zoomScaleNormal="90" workbookViewId="0">
      <selection activeCell="R40" sqref="R40:R41"/>
    </sheetView>
  </sheetViews>
  <sheetFormatPr baseColWidth="10" defaultRowHeight="15" x14ac:dyDescent="0.25"/>
  <cols>
    <col min="1" max="1" width="5.7109375" customWidth="1"/>
    <col min="2" max="2" width="51" customWidth="1"/>
    <col min="3" max="3" width="17.85546875" customWidth="1"/>
    <col min="4" max="4" width="8" customWidth="1"/>
    <col min="5" max="5" width="12.140625" customWidth="1"/>
    <col min="6" max="6" width="11" customWidth="1"/>
    <col min="7" max="7" width="9.5703125" customWidth="1"/>
    <col min="8" max="8" width="14.5703125" customWidth="1"/>
    <col min="9" max="9" width="14" customWidth="1"/>
    <col min="10" max="10" width="12" customWidth="1"/>
    <col min="11" max="11" width="11.85546875" customWidth="1"/>
    <col min="12" max="12" width="14.5703125" customWidth="1"/>
    <col min="13" max="13" width="12.7109375" customWidth="1"/>
    <col min="14" max="14" width="14.7109375" customWidth="1"/>
    <col min="15" max="15" width="13" customWidth="1"/>
    <col min="16" max="16" width="13.140625" customWidth="1"/>
    <col min="17" max="17" width="12.5703125" customWidth="1"/>
    <col min="18" max="18" width="13.7109375" customWidth="1"/>
    <col min="19" max="19" width="15" customWidth="1"/>
    <col min="20" max="20" width="13.140625" customWidth="1"/>
    <col min="21" max="21" width="15.7109375" customWidth="1"/>
    <col min="22" max="22" width="14.85546875" customWidth="1"/>
    <col min="23" max="23" width="14.7109375" customWidth="1"/>
    <col min="24" max="24" width="13" customWidth="1"/>
  </cols>
  <sheetData>
    <row r="1" spans="1:25" ht="26.25" x14ac:dyDescent="0.4">
      <c r="A1" s="1"/>
      <c r="B1" s="1"/>
      <c r="C1" s="219" t="s">
        <v>0</v>
      </c>
      <c r="D1" s="219"/>
      <c r="E1" s="219"/>
      <c r="F1" s="219"/>
      <c r="G1" s="219"/>
      <c r="H1" s="219"/>
      <c r="I1" s="219"/>
      <c r="J1" s="219"/>
      <c r="K1" s="1"/>
      <c r="L1" s="1"/>
      <c r="M1" s="1"/>
      <c r="N1" s="1"/>
      <c r="O1" s="1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2"/>
      <c r="P2" s="12"/>
      <c r="Q2" s="12"/>
      <c r="R2" s="12"/>
      <c r="S2" s="12"/>
      <c r="T2" s="12"/>
      <c r="U2" s="1"/>
      <c r="V2" s="1"/>
      <c r="W2" s="1"/>
      <c r="X2" s="1"/>
      <c r="Y2" s="2"/>
    </row>
    <row r="3" spans="1:25" ht="18.75" x14ac:dyDescent="0.3">
      <c r="B3" s="199" t="s">
        <v>125</v>
      </c>
      <c r="C3" s="199"/>
      <c r="D3" s="200"/>
      <c r="E3" s="201" t="s">
        <v>97</v>
      </c>
      <c r="F3" s="201"/>
      <c r="G3" s="201"/>
      <c r="H3" s="201"/>
      <c r="I3" s="201"/>
      <c r="J3" s="201"/>
      <c r="K3" s="10"/>
      <c r="L3" s="10"/>
      <c r="N3" s="3"/>
      <c r="O3" s="202"/>
      <c r="P3" s="202"/>
      <c r="Q3" s="202"/>
      <c r="R3" s="202"/>
      <c r="S3" s="202"/>
      <c r="T3" s="202"/>
      <c r="U3" s="3"/>
      <c r="V3" s="3"/>
      <c r="W3" s="3"/>
      <c r="X3" s="3"/>
      <c r="Y3" s="3"/>
    </row>
    <row r="4" spans="1:25" ht="18.75" x14ac:dyDescent="0.3">
      <c r="B4" s="199" t="s">
        <v>126</v>
      </c>
      <c r="C4" s="199"/>
      <c r="D4" s="200"/>
      <c r="E4" s="201">
        <v>2021</v>
      </c>
      <c r="F4" s="201"/>
      <c r="G4" s="201"/>
      <c r="H4" s="201"/>
      <c r="I4" s="201"/>
      <c r="J4" s="201"/>
      <c r="K4" s="10"/>
      <c r="L4" s="10"/>
      <c r="N4" s="3"/>
      <c r="O4" s="202"/>
      <c r="P4" s="202"/>
      <c r="Q4" s="202"/>
      <c r="R4" s="202"/>
      <c r="S4" s="202"/>
      <c r="T4" s="202"/>
      <c r="U4" s="3"/>
      <c r="V4" s="3"/>
      <c r="W4" s="3"/>
      <c r="X4" s="3"/>
      <c r="Y4" s="3"/>
    </row>
    <row r="5" spans="1:25" ht="18.75" x14ac:dyDescent="0.3">
      <c r="B5" s="199" t="s">
        <v>3</v>
      </c>
      <c r="C5" s="199"/>
      <c r="D5" s="200"/>
      <c r="E5" s="201" t="s">
        <v>4</v>
      </c>
      <c r="F5" s="201"/>
      <c r="G5" s="201"/>
      <c r="H5" s="201"/>
      <c r="I5" s="201"/>
      <c r="J5" s="201"/>
      <c r="K5" s="10"/>
      <c r="L5" s="10"/>
      <c r="N5" s="3"/>
      <c r="O5" s="202"/>
      <c r="P5" s="202"/>
      <c r="Q5" s="202"/>
      <c r="R5" s="202"/>
      <c r="S5" s="202"/>
      <c r="T5" s="202"/>
      <c r="U5" s="3"/>
      <c r="V5" s="3"/>
      <c r="W5" s="3"/>
      <c r="X5" s="3"/>
      <c r="Y5" s="3"/>
    </row>
    <row r="6" spans="1:25" ht="18.75" x14ac:dyDescent="0.3">
      <c r="B6" s="199" t="s">
        <v>128</v>
      </c>
      <c r="C6" s="199"/>
      <c r="D6" s="200"/>
      <c r="E6" s="203" t="s">
        <v>129</v>
      </c>
      <c r="F6" s="203"/>
      <c r="G6" s="203"/>
      <c r="H6" s="203"/>
      <c r="I6" s="203"/>
      <c r="J6" s="203"/>
      <c r="K6" s="10"/>
      <c r="L6" s="10"/>
      <c r="N6" s="3"/>
      <c r="O6" s="202"/>
      <c r="P6" s="202"/>
      <c r="Q6" s="202"/>
      <c r="R6" s="202"/>
      <c r="S6" s="202"/>
      <c r="T6" s="202"/>
      <c r="U6" s="3"/>
      <c r="V6" s="3"/>
      <c r="W6" s="3"/>
      <c r="X6" s="3"/>
      <c r="Y6" s="3"/>
    </row>
    <row r="7" spans="1:25" ht="18.75" x14ac:dyDescent="0.3">
      <c r="B7" s="199" t="s">
        <v>127</v>
      </c>
      <c r="C7" s="199"/>
      <c r="D7" s="200"/>
      <c r="E7" s="201" t="s">
        <v>98</v>
      </c>
      <c r="F7" s="201"/>
      <c r="G7" s="201"/>
      <c r="H7" s="201"/>
      <c r="I7" s="201"/>
      <c r="J7" s="201"/>
      <c r="K7" s="10"/>
      <c r="L7" s="10"/>
      <c r="N7" s="3"/>
      <c r="O7" s="202"/>
      <c r="P7" s="202"/>
      <c r="Q7" s="202"/>
      <c r="R7" s="202"/>
      <c r="S7" s="202"/>
      <c r="T7" s="202"/>
      <c r="U7" s="3"/>
      <c r="V7" s="3"/>
      <c r="W7" s="3"/>
      <c r="X7" s="3"/>
      <c r="Y7" s="3"/>
    </row>
    <row r="8" spans="1:25" ht="9" customHeight="1" x14ac:dyDescent="0.25">
      <c r="A8" s="4"/>
      <c r="B8" s="5"/>
      <c r="C8" s="5"/>
      <c r="D8" s="5"/>
      <c r="E8" s="5"/>
      <c r="F8" s="5"/>
      <c r="G8" s="5"/>
      <c r="H8" s="5"/>
      <c r="I8" s="5"/>
      <c r="J8" s="6"/>
      <c r="K8" s="4"/>
      <c r="L8" s="4"/>
      <c r="M8" s="4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22.5" customHeight="1" x14ac:dyDescent="0.35">
      <c r="A9" s="7"/>
      <c r="B9" s="204" t="s">
        <v>86</v>
      </c>
      <c r="C9" s="204"/>
      <c r="D9" s="204"/>
      <c r="E9" s="204"/>
      <c r="F9" s="204"/>
      <c r="G9" s="204"/>
      <c r="H9" s="204"/>
      <c r="I9" s="204"/>
      <c r="J9" s="8"/>
      <c r="K9" s="8"/>
      <c r="L9" s="8"/>
      <c r="M9" s="8"/>
      <c r="N9" s="8"/>
      <c r="O9" s="8"/>
      <c r="P9" s="8"/>
      <c r="Q9" s="9"/>
      <c r="R9" s="7"/>
      <c r="S9" s="7"/>
      <c r="T9" s="7"/>
      <c r="U9" s="7"/>
      <c r="V9" s="7"/>
      <c r="W9" s="7"/>
      <c r="X9" s="7"/>
      <c r="Y9" s="7"/>
    </row>
    <row r="10" spans="1:25" ht="5.25" hidden="1" customHeight="1" thickBot="1" x14ac:dyDescent="0.3">
      <c r="M10" s="3"/>
    </row>
    <row r="11" spans="1:25" ht="21.75" customHeight="1" thickBot="1" x14ac:dyDescent="0.3">
      <c r="M11" s="3"/>
    </row>
    <row r="12" spans="1:25" ht="29.25" customHeight="1" thickBot="1" x14ac:dyDescent="0.3">
      <c r="A12" s="205" t="s">
        <v>7</v>
      </c>
      <c r="B12" s="206"/>
      <c r="C12" s="206"/>
      <c r="D12" s="206"/>
      <c r="E12" s="206"/>
      <c r="F12" s="206"/>
      <c r="G12" s="207"/>
      <c r="H12" s="208" t="s">
        <v>8</v>
      </c>
      <c r="I12" s="211" t="s">
        <v>69</v>
      </c>
      <c r="J12" s="212"/>
      <c r="K12" s="212"/>
      <c r="L12" s="213"/>
      <c r="M12" s="211" t="s">
        <v>10</v>
      </c>
      <c r="N12" s="212"/>
      <c r="O12" s="213"/>
      <c r="P12" s="214" t="s">
        <v>11</v>
      </c>
      <c r="Q12" s="215"/>
      <c r="R12" s="215"/>
      <c r="S12" s="215"/>
      <c r="T12" s="215"/>
      <c r="U12" s="215"/>
      <c r="V12" s="216"/>
      <c r="W12" s="220" t="s">
        <v>12</v>
      </c>
      <c r="X12" s="221"/>
      <c r="Y12" s="74"/>
    </row>
    <row r="13" spans="1:25" ht="63" customHeight="1" x14ac:dyDescent="0.25">
      <c r="A13" s="222" t="s">
        <v>13</v>
      </c>
      <c r="B13" s="224" t="s">
        <v>14</v>
      </c>
      <c r="C13" s="224" t="s">
        <v>15</v>
      </c>
      <c r="D13" s="224" t="s">
        <v>16</v>
      </c>
      <c r="E13" s="224" t="s">
        <v>17</v>
      </c>
      <c r="F13" s="224" t="s">
        <v>70</v>
      </c>
      <c r="G13" s="226" t="s">
        <v>18</v>
      </c>
      <c r="H13" s="209"/>
      <c r="I13" s="228" t="s">
        <v>71</v>
      </c>
      <c r="J13" s="86" t="s">
        <v>72</v>
      </c>
      <c r="K13" s="86" t="s">
        <v>73</v>
      </c>
      <c r="L13" s="87" t="s">
        <v>87</v>
      </c>
      <c r="M13" s="88" t="s">
        <v>74</v>
      </c>
      <c r="N13" s="86" t="s">
        <v>75</v>
      </c>
      <c r="O13" s="89" t="s">
        <v>23</v>
      </c>
      <c r="P13" s="90" t="s">
        <v>24</v>
      </c>
      <c r="Q13" s="91" t="s">
        <v>76</v>
      </c>
      <c r="R13" s="230" t="s">
        <v>77</v>
      </c>
      <c r="S13" s="91" t="s">
        <v>78</v>
      </c>
      <c r="T13" s="91" t="s">
        <v>79</v>
      </c>
      <c r="U13" s="91" t="s">
        <v>80</v>
      </c>
      <c r="V13" s="92" t="s">
        <v>29</v>
      </c>
      <c r="W13" s="93" t="s">
        <v>96</v>
      </c>
      <c r="X13" s="93" t="s">
        <v>95</v>
      </c>
      <c r="Y13" s="77"/>
    </row>
    <row r="14" spans="1:25" ht="11.25" customHeight="1" thickBot="1" x14ac:dyDescent="0.3">
      <c r="A14" s="223"/>
      <c r="B14" s="225"/>
      <c r="C14" s="225"/>
      <c r="D14" s="225"/>
      <c r="E14" s="225"/>
      <c r="F14" s="225"/>
      <c r="G14" s="227"/>
      <c r="H14" s="210"/>
      <c r="I14" s="229"/>
      <c r="J14" s="94" t="s">
        <v>81</v>
      </c>
      <c r="K14" s="95" t="s">
        <v>33</v>
      </c>
      <c r="L14" s="96" t="s">
        <v>82</v>
      </c>
      <c r="M14" s="97" t="s">
        <v>34</v>
      </c>
      <c r="N14" s="98" t="s">
        <v>81</v>
      </c>
      <c r="O14" s="99" t="s">
        <v>34</v>
      </c>
      <c r="P14" s="97" t="s">
        <v>83</v>
      </c>
      <c r="Q14" s="100" t="s">
        <v>81</v>
      </c>
      <c r="R14" s="230"/>
      <c r="S14" s="98" t="s">
        <v>83</v>
      </c>
      <c r="T14" s="101" t="s">
        <v>84</v>
      </c>
      <c r="U14" s="101" t="s">
        <v>33</v>
      </c>
      <c r="V14" s="102" t="s">
        <v>36</v>
      </c>
      <c r="W14" s="103"/>
      <c r="X14" s="93"/>
      <c r="Y14" s="77"/>
    </row>
    <row r="15" spans="1:25" ht="15" customHeight="1" thickBot="1" x14ac:dyDescent="0.3">
      <c r="A15" s="217">
        <v>1</v>
      </c>
      <c r="B15" s="232" t="s">
        <v>119</v>
      </c>
      <c r="C15" s="195"/>
      <c r="D15" s="233" t="s">
        <v>101</v>
      </c>
      <c r="E15" s="234" t="s">
        <v>37</v>
      </c>
      <c r="F15" s="197">
        <v>1</v>
      </c>
      <c r="G15" s="235" t="s">
        <v>49</v>
      </c>
      <c r="H15" s="104" t="s">
        <v>39</v>
      </c>
      <c r="I15" s="105">
        <v>44207</v>
      </c>
      <c r="J15" s="105">
        <f>I15+12+2</f>
        <v>44221</v>
      </c>
      <c r="K15" s="106">
        <f>J15+3</f>
        <v>44224</v>
      </c>
      <c r="L15" s="107">
        <f>K15+30+2</f>
        <v>44256</v>
      </c>
      <c r="M15" s="108">
        <f>L15+15</f>
        <v>44271</v>
      </c>
      <c r="N15" s="105">
        <f>M15+12+1</f>
        <v>44284</v>
      </c>
      <c r="O15" s="109">
        <f>N15+15</f>
        <v>44299</v>
      </c>
      <c r="P15" s="105">
        <f>O15+7</f>
        <v>44306</v>
      </c>
      <c r="Q15" s="105">
        <f>P15+12+1+1</f>
        <v>44320</v>
      </c>
      <c r="R15" s="195"/>
      <c r="S15" s="106">
        <f>Q15+7</f>
        <v>44327</v>
      </c>
      <c r="T15" s="106">
        <f>S15+10</f>
        <v>44337</v>
      </c>
      <c r="U15" s="110">
        <f>T15+3</f>
        <v>44340</v>
      </c>
      <c r="V15" s="110">
        <f>U15+3</f>
        <v>44343</v>
      </c>
      <c r="W15" s="110">
        <f>V15+3+1</f>
        <v>44347</v>
      </c>
      <c r="X15" s="111">
        <f>W15+30</f>
        <v>44377</v>
      </c>
      <c r="Y15" s="112"/>
    </row>
    <row r="16" spans="1:25" ht="19.5" customHeight="1" x14ac:dyDescent="0.25">
      <c r="A16" s="218"/>
      <c r="B16" s="232"/>
      <c r="C16" s="196"/>
      <c r="D16" s="233"/>
      <c r="E16" s="234"/>
      <c r="F16" s="198"/>
      <c r="G16" s="235"/>
      <c r="H16" s="113" t="s">
        <v>40</v>
      </c>
      <c r="I16" s="57"/>
      <c r="J16" s="57"/>
      <c r="K16" s="57"/>
      <c r="L16" s="57"/>
      <c r="M16" s="57"/>
      <c r="N16" s="57"/>
      <c r="O16" s="57"/>
      <c r="P16" s="57"/>
      <c r="Q16" s="57"/>
      <c r="R16" s="196"/>
      <c r="S16" s="57"/>
      <c r="T16" s="57"/>
      <c r="U16" s="57"/>
      <c r="V16" s="57"/>
      <c r="W16" s="57"/>
      <c r="X16" s="57"/>
      <c r="Y16" s="112"/>
    </row>
    <row r="17" spans="1:25" ht="15" customHeight="1" thickBot="1" x14ac:dyDescent="0.3">
      <c r="A17" s="231">
        <v>2</v>
      </c>
      <c r="B17" s="232" t="s">
        <v>102</v>
      </c>
      <c r="C17" s="195"/>
      <c r="D17" s="233" t="s">
        <v>104</v>
      </c>
      <c r="E17" s="234" t="s">
        <v>37</v>
      </c>
      <c r="F17" s="197">
        <v>2</v>
      </c>
      <c r="G17" s="235" t="s">
        <v>49</v>
      </c>
      <c r="H17" s="114" t="s">
        <v>39</v>
      </c>
      <c r="I17" s="105">
        <v>44211</v>
      </c>
      <c r="J17" s="105">
        <f>I17+12</f>
        <v>44223</v>
      </c>
      <c r="K17" s="106">
        <f>J17+3+2</f>
        <v>44228</v>
      </c>
      <c r="L17" s="107">
        <f>K17+30</f>
        <v>44258</v>
      </c>
      <c r="M17" s="108">
        <f>L17+15</f>
        <v>44273</v>
      </c>
      <c r="N17" s="105">
        <f>M17+12</f>
        <v>44285</v>
      </c>
      <c r="O17" s="109">
        <f>N17+15+1</f>
        <v>44301</v>
      </c>
      <c r="P17" s="105">
        <f>O17+7</f>
        <v>44308</v>
      </c>
      <c r="Q17" s="105">
        <f>P17+12+1</f>
        <v>44321</v>
      </c>
      <c r="R17" s="195"/>
      <c r="S17" s="106">
        <f>Q17+7+1</f>
        <v>44329</v>
      </c>
      <c r="T17" s="106">
        <f>S17+10+1</f>
        <v>44340</v>
      </c>
      <c r="U17" s="110">
        <f>T17+3+1</f>
        <v>44344</v>
      </c>
      <c r="V17" s="110">
        <f>U17+3</f>
        <v>44347</v>
      </c>
      <c r="W17" s="110">
        <f>V17+7</f>
        <v>44354</v>
      </c>
      <c r="X17" s="111">
        <f>W17+30+1</f>
        <v>44385</v>
      </c>
      <c r="Y17" s="112"/>
    </row>
    <row r="18" spans="1:25" ht="15" customHeight="1" x14ac:dyDescent="0.25">
      <c r="A18" s="231"/>
      <c r="B18" s="232"/>
      <c r="C18" s="196"/>
      <c r="D18" s="233"/>
      <c r="E18" s="234"/>
      <c r="F18" s="198"/>
      <c r="G18" s="235"/>
      <c r="H18" s="120" t="s">
        <v>40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96"/>
      <c r="S18" s="121"/>
      <c r="T18" s="121"/>
      <c r="U18" s="121"/>
      <c r="V18" s="121"/>
      <c r="W18" s="121"/>
      <c r="X18" s="121"/>
      <c r="Y18" s="112"/>
    </row>
    <row r="19" spans="1:25" ht="15" customHeight="1" thickBot="1" x14ac:dyDescent="0.3">
      <c r="A19" s="217">
        <v>3</v>
      </c>
      <c r="B19" s="232" t="s">
        <v>100</v>
      </c>
      <c r="C19" s="195"/>
      <c r="D19" s="236" t="s">
        <v>99</v>
      </c>
      <c r="E19" s="237" t="s">
        <v>37</v>
      </c>
      <c r="F19" s="197">
        <v>1</v>
      </c>
      <c r="G19" s="235" t="s">
        <v>49</v>
      </c>
      <c r="H19" s="104" t="s">
        <v>39</v>
      </c>
      <c r="I19" s="105">
        <v>44207</v>
      </c>
      <c r="J19" s="105">
        <f>I19+12+2</f>
        <v>44221</v>
      </c>
      <c r="K19" s="106">
        <f>J19+3</f>
        <v>44224</v>
      </c>
      <c r="L19" s="107">
        <f>K19+30+2</f>
        <v>44256</v>
      </c>
      <c r="M19" s="108">
        <f>L19+15</f>
        <v>44271</v>
      </c>
      <c r="N19" s="105">
        <f>M19+12+1</f>
        <v>44284</v>
      </c>
      <c r="O19" s="109">
        <f>N19+15</f>
        <v>44299</v>
      </c>
      <c r="P19" s="105">
        <f>O19+7</f>
        <v>44306</v>
      </c>
      <c r="Q19" s="105">
        <f>P19+12+1+1</f>
        <v>44320</v>
      </c>
      <c r="R19" s="195"/>
      <c r="S19" s="106">
        <f>Q19+7</f>
        <v>44327</v>
      </c>
      <c r="T19" s="106">
        <f>S19+10</f>
        <v>44337</v>
      </c>
      <c r="U19" s="110">
        <f>T19+3</f>
        <v>44340</v>
      </c>
      <c r="V19" s="110">
        <f>U19+3</f>
        <v>44343</v>
      </c>
      <c r="W19" s="110">
        <f>V19+3+1</f>
        <v>44347</v>
      </c>
      <c r="X19" s="111">
        <f>W19+30</f>
        <v>44377</v>
      </c>
      <c r="Y19" s="112"/>
    </row>
    <row r="20" spans="1:25" ht="15" customHeight="1" x14ac:dyDescent="0.25">
      <c r="A20" s="218"/>
      <c r="B20" s="232"/>
      <c r="C20" s="196"/>
      <c r="D20" s="236"/>
      <c r="E20" s="237"/>
      <c r="F20" s="198"/>
      <c r="G20" s="235"/>
      <c r="H20" s="113" t="s">
        <v>40</v>
      </c>
      <c r="I20" s="57"/>
      <c r="J20" s="57"/>
      <c r="K20" s="57"/>
      <c r="L20" s="57"/>
      <c r="M20" s="57"/>
      <c r="N20" s="57"/>
      <c r="O20" s="57"/>
      <c r="P20" s="57"/>
      <c r="Q20" s="57"/>
      <c r="R20" s="196"/>
      <c r="S20" s="57"/>
      <c r="T20" s="57"/>
      <c r="U20" s="57"/>
      <c r="V20" s="57"/>
      <c r="W20" s="57"/>
      <c r="X20" s="57"/>
      <c r="Y20" s="112"/>
    </row>
    <row r="21" spans="1:25" ht="15" customHeight="1" thickBot="1" x14ac:dyDescent="0.3">
      <c r="A21" s="231">
        <v>4</v>
      </c>
      <c r="B21" s="239" t="s">
        <v>120</v>
      </c>
      <c r="C21" s="195"/>
      <c r="D21" s="241" t="s">
        <v>105</v>
      </c>
      <c r="E21" s="234" t="s">
        <v>37</v>
      </c>
      <c r="F21" s="197">
        <v>2</v>
      </c>
      <c r="G21" s="277" t="s">
        <v>49</v>
      </c>
      <c r="H21" s="114" t="s">
        <v>39</v>
      </c>
      <c r="I21" s="105">
        <v>44211</v>
      </c>
      <c r="J21" s="105">
        <f>I21+12</f>
        <v>44223</v>
      </c>
      <c r="K21" s="106">
        <f>J21+3+2</f>
        <v>44228</v>
      </c>
      <c r="L21" s="107">
        <f>K21+30</f>
        <v>44258</v>
      </c>
      <c r="M21" s="108">
        <f>L21+15</f>
        <v>44273</v>
      </c>
      <c r="N21" s="105">
        <f>M21+12</f>
        <v>44285</v>
      </c>
      <c r="O21" s="109">
        <f>N21+15+1</f>
        <v>44301</v>
      </c>
      <c r="P21" s="105">
        <f>O21+7</f>
        <v>44308</v>
      </c>
      <c r="Q21" s="105">
        <f>P21+12+1</f>
        <v>44321</v>
      </c>
      <c r="R21" s="195"/>
      <c r="S21" s="106">
        <f>Q21+7+1</f>
        <v>44329</v>
      </c>
      <c r="T21" s="106">
        <f>S21+10+1</f>
        <v>44340</v>
      </c>
      <c r="U21" s="110">
        <f>T21+3+1</f>
        <v>44344</v>
      </c>
      <c r="V21" s="110">
        <f>U21+3</f>
        <v>44347</v>
      </c>
      <c r="W21" s="110">
        <f>V21+7</f>
        <v>44354</v>
      </c>
      <c r="X21" s="111">
        <f>W21+30+1</f>
        <v>44385</v>
      </c>
      <c r="Y21" s="112"/>
    </row>
    <row r="22" spans="1:25" ht="15" customHeight="1" thickBot="1" x14ac:dyDescent="0.3">
      <c r="A22" s="238"/>
      <c r="B22" s="240"/>
      <c r="C22" s="196"/>
      <c r="D22" s="242"/>
      <c r="E22" s="243"/>
      <c r="F22" s="198"/>
      <c r="G22" s="277"/>
      <c r="H22" s="115" t="s">
        <v>40</v>
      </c>
      <c r="I22" s="57"/>
      <c r="J22" s="57"/>
      <c r="K22" s="57"/>
      <c r="L22" s="57"/>
      <c r="M22" s="57"/>
      <c r="N22" s="57"/>
      <c r="O22" s="57"/>
      <c r="P22" s="57"/>
      <c r="Q22" s="57"/>
      <c r="R22" s="196"/>
      <c r="S22" s="57"/>
      <c r="T22" s="57"/>
      <c r="U22" s="57"/>
      <c r="V22" s="57"/>
      <c r="W22" s="57"/>
      <c r="X22" s="57"/>
      <c r="Y22" s="112"/>
    </row>
    <row r="23" spans="1:25" ht="24" customHeight="1" thickBot="1" x14ac:dyDescent="0.3">
      <c r="A23" s="116"/>
      <c r="B23" s="140" t="s">
        <v>41</v>
      </c>
      <c r="C23" s="149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77"/>
    </row>
    <row r="24" spans="1:25" ht="24" customHeight="1" x14ac:dyDescent="0.25">
      <c r="A24" s="138"/>
      <c r="B24" s="139"/>
      <c r="C24" s="139"/>
      <c r="D24" s="141"/>
      <c r="E24" s="142"/>
      <c r="F24" s="142"/>
      <c r="G24" s="142"/>
      <c r="H24" s="142"/>
      <c r="I24" s="143"/>
      <c r="J24" s="143"/>
      <c r="K24" s="143"/>
      <c r="L24" s="143"/>
      <c r="M24" s="143"/>
      <c r="N24" s="143"/>
      <c r="O24" s="143"/>
      <c r="P24" s="142"/>
      <c r="Q24" s="142"/>
      <c r="R24" s="143"/>
      <c r="S24" s="143"/>
      <c r="T24" s="143"/>
      <c r="U24" s="143"/>
      <c r="V24" s="143"/>
      <c r="W24" s="143"/>
      <c r="X24" s="143"/>
      <c r="Y24" s="77"/>
    </row>
    <row r="25" spans="1:25" ht="24" customHeight="1" x14ac:dyDescent="0.25">
      <c r="A25" s="138"/>
      <c r="B25" s="139"/>
      <c r="C25" s="204" t="s">
        <v>121</v>
      </c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142"/>
      <c r="R25" s="143"/>
      <c r="S25" s="143"/>
      <c r="T25" s="143"/>
      <c r="U25" s="143"/>
      <c r="V25" s="143"/>
      <c r="W25" s="143"/>
      <c r="X25" s="143"/>
      <c r="Y25" s="77"/>
    </row>
    <row r="26" spans="1:25" ht="24" customHeight="1" thickBot="1" x14ac:dyDescent="0.3">
      <c r="A26" s="138"/>
      <c r="B26" s="139"/>
      <c r="C26" s="139"/>
      <c r="D26" s="141"/>
      <c r="E26" s="142"/>
      <c r="F26" s="142"/>
      <c r="G26" s="142"/>
      <c r="H26" s="142"/>
      <c r="I26" s="143"/>
      <c r="J26" s="143"/>
      <c r="K26" s="143"/>
      <c r="L26" s="143"/>
      <c r="M26" s="143"/>
      <c r="N26" s="143"/>
      <c r="O26" s="143"/>
      <c r="P26" s="142"/>
      <c r="Q26" s="142"/>
      <c r="R26" s="143"/>
      <c r="S26" s="143"/>
      <c r="T26" s="143"/>
      <c r="U26" s="143"/>
      <c r="V26" s="143"/>
      <c r="W26" s="143"/>
      <c r="X26" s="143"/>
      <c r="Y26" s="77"/>
    </row>
    <row r="27" spans="1:25" ht="24" customHeight="1" thickBot="1" x14ac:dyDescent="0.3">
      <c r="A27" s="286" t="s">
        <v>7</v>
      </c>
      <c r="B27" s="287"/>
      <c r="C27" s="287"/>
      <c r="D27" s="287"/>
      <c r="E27" s="287"/>
      <c r="F27" s="287"/>
      <c r="G27" s="288"/>
      <c r="H27" s="289" t="s">
        <v>8</v>
      </c>
      <c r="I27" s="286" t="s">
        <v>9</v>
      </c>
      <c r="J27" s="287"/>
      <c r="K27" s="287"/>
      <c r="L27" s="288"/>
      <c r="M27" s="292" t="s">
        <v>10</v>
      </c>
      <c r="N27" s="293"/>
      <c r="O27" s="294"/>
      <c r="P27" s="286" t="s">
        <v>11</v>
      </c>
      <c r="Q27" s="287"/>
      <c r="R27" s="287"/>
      <c r="S27" s="287"/>
      <c r="T27" s="287"/>
      <c r="U27" s="288"/>
      <c r="V27" s="286" t="s">
        <v>12</v>
      </c>
      <c r="W27" s="288"/>
      <c r="X27" s="143"/>
      <c r="Y27" s="77"/>
    </row>
    <row r="28" spans="1:25" ht="100.5" customHeight="1" x14ac:dyDescent="0.25">
      <c r="A28" s="295" t="s">
        <v>13</v>
      </c>
      <c r="B28" s="297" t="s">
        <v>14</v>
      </c>
      <c r="C28" s="297" t="s">
        <v>15</v>
      </c>
      <c r="D28" s="297" t="s">
        <v>16</v>
      </c>
      <c r="E28" s="297" t="s">
        <v>17</v>
      </c>
      <c r="F28" s="297" t="s">
        <v>118</v>
      </c>
      <c r="G28" s="299" t="s">
        <v>18</v>
      </c>
      <c r="H28" s="290"/>
      <c r="I28" s="301" t="s">
        <v>19</v>
      </c>
      <c r="J28" s="41" t="s">
        <v>20</v>
      </c>
      <c r="K28" s="42" t="s">
        <v>21</v>
      </c>
      <c r="L28" s="137" t="s">
        <v>87</v>
      </c>
      <c r="M28" s="43" t="s">
        <v>22</v>
      </c>
      <c r="N28" s="44" t="s">
        <v>91</v>
      </c>
      <c r="O28" s="45" t="s">
        <v>23</v>
      </c>
      <c r="P28" s="136" t="s">
        <v>92</v>
      </c>
      <c r="Q28" s="42" t="s">
        <v>25</v>
      </c>
      <c r="R28" s="303" t="s">
        <v>26</v>
      </c>
      <c r="S28" s="42" t="s">
        <v>27</v>
      </c>
      <c r="T28" s="42" t="s">
        <v>28</v>
      </c>
      <c r="U28" s="137" t="s">
        <v>29</v>
      </c>
      <c r="V28" s="93" t="s">
        <v>96</v>
      </c>
      <c r="W28" s="93" t="s">
        <v>95</v>
      </c>
      <c r="X28" s="143"/>
      <c r="Y28" s="77"/>
    </row>
    <row r="29" spans="1:25" ht="24" customHeight="1" thickBot="1" x14ac:dyDescent="0.3">
      <c r="A29" s="296"/>
      <c r="B29" s="298"/>
      <c r="C29" s="298"/>
      <c r="D29" s="298"/>
      <c r="E29" s="298"/>
      <c r="F29" s="298"/>
      <c r="G29" s="300"/>
      <c r="H29" s="291"/>
      <c r="I29" s="302"/>
      <c r="J29" s="46" t="s">
        <v>32</v>
      </c>
      <c r="K29" s="46" t="s">
        <v>33</v>
      </c>
      <c r="L29" s="47" t="s">
        <v>34</v>
      </c>
      <c r="M29" s="48" t="s">
        <v>35</v>
      </c>
      <c r="N29" s="49" t="s">
        <v>32</v>
      </c>
      <c r="O29" s="50" t="s">
        <v>34</v>
      </c>
      <c r="P29" s="51" t="s">
        <v>32</v>
      </c>
      <c r="Q29" s="52" t="s">
        <v>32</v>
      </c>
      <c r="R29" s="304"/>
      <c r="S29" s="53" t="s">
        <v>33</v>
      </c>
      <c r="T29" s="52" t="s">
        <v>33</v>
      </c>
      <c r="U29" s="123" t="s">
        <v>36</v>
      </c>
      <c r="V29" s="90"/>
      <c r="W29" s="90"/>
      <c r="X29" s="143"/>
      <c r="Y29" s="77"/>
    </row>
    <row r="30" spans="1:25" ht="24" customHeight="1" thickBot="1" x14ac:dyDescent="0.3">
      <c r="A30" s="231">
        <v>1</v>
      </c>
      <c r="B30" s="232" t="s">
        <v>122</v>
      </c>
      <c r="C30" s="195"/>
      <c r="D30" s="278" t="s">
        <v>103</v>
      </c>
      <c r="E30" s="280" t="s">
        <v>37</v>
      </c>
      <c r="F30" s="282">
        <v>1</v>
      </c>
      <c r="G30" s="284" t="s">
        <v>38</v>
      </c>
      <c r="H30" s="54" t="s">
        <v>39</v>
      </c>
      <c r="I30" s="122">
        <v>44207</v>
      </c>
      <c r="J30" s="122">
        <f>I30+5+1+1</f>
        <v>44214</v>
      </c>
      <c r="K30" s="122">
        <f>J30+3</f>
        <v>44217</v>
      </c>
      <c r="L30" s="122">
        <f>K30+15</f>
        <v>44232</v>
      </c>
      <c r="M30" s="122">
        <f>L30+5</f>
        <v>44237</v>
      </c>
      <c r="N30" s="122">
        <f>M30+5</f>
        <v>44242</v>
      </c>
      <c r="O30" s="122">
        <f>N30+15</f>
        <v>44257</v>
      </c>
      <c r="P30" s="122">
        <f>O30+5+1</f>
        <v>44263</v>
      </c>
      <c r="Q30" s="122">
        <f>P30+5+1+1</f>
        <v>44270</v>
      </c>
      <c r="R30" s="195"/>
      <c r="S30" s="122">
        <f>Q30+3</f>
        <v>44273</v>
      </c>
      <c r="T30" s="122">
        <f>S30+3+1</f>
        <v>44277</v>
      </c>
      <c r="U30" s="122">
        <f>T30+3</f>
        <v>44280</v>
      </c>
      <c r="V30" s="122">
        <f>U30+7</f>
        <v>44287</v>
      </c>
      <c r="W30" s="122">
        <f>V30+15</f>
        <v>44302</v>
      </c>
      <c r="X30" s="143"/>
      <c r="Y30" s="77"/>
    </row>
    <row r="31" spans="1:25" ht="24" customHeight="1" thickBot="1" x14ac:dyDescent="0.3">
      <c r="A31" s="238"/>
      <c r="B31" s="232"/>
      <c r="C31" s="196"/>
      <c r="D31" s="279"/>
      <c r="E31" s="281"/>
      <c r="F31" s="283"/>
      <c r="G31" s="285"/>
      <c r="H31" s="56" t="s">
        <v>40</v>
      </c>
      <c r="I31" s="57"/>
      <c r="J31" s="57"/>
      <c r="K31" s="57"/>
      <c r="L31" s="57"/>
      <c r="M31" s="57"/>
      <c r="N31" s="57"/>
      <c r="O31" s="58"/>
      <c r="P31" s="59"/>
      <c r="Q31" s="60"/>
      <c r="R31" s="196"/>
      <c r="S31" s="60"/>
      <c r="T31" s="122"/>
      <c r="U31" s="122"/>
      <c r="V31" s="122"/>
      <c r="W31" s="122"/>
      <c r="X31" s="143"/>
      <c r="Y31" s="77"/>
    </row>
    <row r="32" spans="1:25" ht="24" customHeight="1" thickBot="1" x14ac:dyDescent="0.3">
      <c r="A32" s="231">
        <v>2</v>
      </c>
      <c r="B32" s="232" t="s">
        <v>115</v>
      </c>
      <c r="C32" s="195"/>
      <c r="D32" s="278" t="s">
        <v>103</v>
      </c>
      <c r="E32" s="280" t="s">
        <v>37</v>
      </c>
      <c r="F32" s="282">
        <v>2</v>
      </c>
      <c r="G32" s="284" t="s">
        <v>38</v>
      </c>
      <c r="H32" s="54" t="s">
        <v>39</v>
      </c>
      <c r="I32" s="122">
        <v>44221</v>
      </c>
      <c r="J32" s="122">
        <f>I32+5+1+1</f>
        <v>44228</v>
      </c>
      <c r="K32" s="122">
        <f>J32+3</f>
        <v>44231</v>
      </c>
      <c r="L32" s="122">
        <f>K32+15</f>
        <v>44246</v>
      </c>
      <c r="M32" s="122">
        <f>L32+5</f>
        <v>44251</v>
      </c>
      <c r="N32" s="122">
        <f>M32+5</f>
        <v>44256</v>
      </c>
      <c r="O32" s="122">
        <f>N32+15</f>
        <v>44271</v>
      </c>
      <c r="P32" s="122">
        <f>O32+5+1</f>
        <v>44277</v>
      </c>
      <c r="Q32" s="122">
        <f>P32+5+1+1</f>
        <v>44284</v>
      </c>
      <c r="R32" s="195"/>
      <c r="S32" s="122">
        <f>Q32+3</f>
        <v>44287</v>
      </c>
      <c r="T32" s="122">
        <f>S32+3+1+1</f>
        <v>44292</v>
      </c>
      <c r="U32" s="122">
        <f>T32+3</f>
        <v>44295</v>
      </c>
      <c r="V32" s="122">
        <f>U32+7</f>
        <v>44302</v>
      </c>
      <c r="W32" s="122">
        <f>V32+15+1</f>
        <v>44318</v>
      </c>
      <c r="X32" s="143"/>
      <c r="Y32" s="77"/>
    </row>
    <row r="33" spans="1:25" ht="24" customHeight="1" thickBot="1" x14ac:dyDescent="0.3">
      <c r="A33" s="238"/>
      <c r="B33" s="232"/>
      <c r="C33" s="196"/>
      <c r="D33" s="279"/>
      <c r="E33" s="281"/>
      <c r="F33" s="283"/>
      <c r="G33" s="285"/>
      <c r="H33" s="56" t="s">
        <v>40</v>
      </c>
      <c r="I33" s="57"/>
      <c r="J33" s="57"/>
      <c r="K33" s="57"/>
      <c r="L33" s="57"/>
      <c r="M33" s="57"/>
      <c r="N33" s="57"/>
      <c r="O33" s="58"/>
      <c r="P33" s="59"/>
      <c r="Q33" s="60"/>
      <c r="R33" s="196"/>
      <c r="S33" s="122"/>
      <c r="T33" s="122"/>
      <c r="U33" s="122"/>
      <c r="V33" s="122"/>
      <c r="W33" s="122"/>
      <c r="X33" s="143"/>
      <c r="Y33" s="77"/>
    </row>
    <row r="34" spans="1:25" ht="24" customHeight="1" x14ac:dyDescent="0.25">
      <c r="A34" s="231">
        <v>3</v>
      </c>
      <c r="B34" s="232" t="s">
        <v>111</v>
      </c>
      <c r="C34" s="195"/>
      <c r="D34" s="278" t="s">
        <v>103</v>
      </c>
      <c r="E34" s="280" t="s">
        <v>37</v>
      </c>
      <c r="F34" s="283">
        <v>2</v>
      </c>
      <c r="G34" s="284" t="s">
        <v>38</v>
      </c>
      <c r="H34" s="54" t="s">
        <v>39</v>
      </c>
      <c r="I34" s="122">
        <v>44221</v>
      </c>
      <c r="J34" s="122">
        <f>I34+5+1+1</f>
        <v>44228</v>
      </c>
      <c r="K34" s="122">
        <f>J34+3</f>
        <v>44231</v>
      </c>
      <c r="L34" s="122">
        <f>K34+15</f>
        <v>44246</v>
      </c>
      <c r="M34" s="122">
        <f>L34+5</f>
        <v>44251</v>
      </c>
      <c r="N34" s="122">
        <f>M34+5</f>
        <v>44256</v>
      </c>
      <c r="O34" s="122">
        <f>N34+15</f>
        <v>44271</v>
      </c>
      <c r="P34" s="122">
        <f>O34+5+1</f>
        <v>44277</v>
      </c>
      <c r="Q34" s="122">
        <f>P34+5+1+1</f>
        <v>44284</v>
      </c>
      <c r="R34" s="195"/>
      <c r="S34" s="122">
        <f>Q34+3</f>
        <v>44287</v>
      </c>
      <c r="T34" s="122">
        <f>S34+3+1+1</f>
        <v>44292</v>
      </c>
      <c r="U34" s="122">
        <f>T34+3</f>
        <v>44295</v>
      </c>
      <c r="V34" s="122">
        <f>U34+7</f>
        <v>44302</v>
      </c>
      <c r="W34" s="122">
        <f>V34+15+1</f>
        <v>44318</v>
      </c>
      <c r="X34" s="143"/>
      <c r="Y34" s="77"/>
    </row>
    <row r="35" spans="1:25" ht="24" customHeight="1" thickBot="1" x14ac:dyDescent="0.3">
      <c r="A35" s="238"/>
      <c r="B35" s="232"/>
      <c r="C35" s="196"/>
      <c r="D35" s="279"/>
      <c r="E35" s="281"/>
      <c r="F35" s="283"/>
      <c r="G35" s="285"/>
      <c r="H35" s="56" t="s">
        <v>40</v>
      </c>
      <c r="I35" s="57"/>
      <c r="J35" s="57"/>
      <c r="K35" s="57"/>
      <c r="L35" s="57"/>
      <c r="M35" s="57"/>
      <c r="N35" s="57"/>
      <c r="O35" s="58"/>
      <c r="P35" s="59"/>
      <c r="Q35" s="60"/>
      <c r="R35" s="196"/>
      <c r="S35" s="60"/>
      <c r="T35" s="60"/>
      <c r="U35" s="58"/>
      <c r="V35" s="59"/>
      <c r="W35" s="58"/>
      <c r="X35" s="143"/>
      <c r="Y35" s="77"/>
    </row>
    <row r="36" spans="1:25" ht="24" customHeight="1" x14ac:dyDescent="0.25">
      <c r="A36" s="231">
        <v>4</v>
      </c>
      <c r="B36" s="232" t="s">
        <v>93</v>
      </c>
      <c r="C36" s="195"/>
      <c r="D36" s="278" t="s">
        <v>103</v>
      </c>
      <c r="E36" s="280" t="s">
        <v>37</v>
      </c>
      <c r="F36" s="283">
        <v>3</v>
      </c>
      <c r="G36" s="284" t="s">
        <v>38</v>
      </c>
      <c r="H36" s="54" t="s">
        <v>39</v>
      </c>
      <c r="I36" s="122">
        <v>44229</v>
      </c>
      <c r="J36" s="122">
        <f>I36+5+1</f>
        <v>44235</v>
      </c>
      <c r="K36" s="122">
        <f>J36+3</f>
        <v>44238</v>
      </c>
      <c r="L36" s="122">
        <f>K36+15</f>
        <v>44253</v>
      </c>
      <c r="M36" s="122">
        <f>L36+5</f>
        <v>44258</v>
      </c>
      <c r="N36" s="122">
        <f>M36+5</f>
        <v>44263</v>
      </c>
      <c r="O36" s="122">
        <f>N36+15</f>
        <v>44278</v>
      </c>
      <c r="P36" s="122">
        <f>O36+5+1</f>
        <v>44284</v>
      </c>
      <c r="Q36" s="122">
        <f>P36+5+1+1+1</f>
        <v>44292</v>
      </c>
      <c r="R36" s="195"/>
      <c r="S36" s="122">
        <f>Q36+3</f>
        <v>44295</v>
      </c>
      <c r="T36" s="122">
        <f>S36+3</f>
        <v>44298</v>
      </c>
      <c r="U36" s="122">
        <f>T36+3</f>
        <v>44301</v>
      </c>
      <c r="V36" s="122">
        <f>U36+7</f>
        <v>44308</v>
      </c>
      <c r="W36" s="122">
        <f>V36+180</f>
        <v>44488</v>
      </c>
      <c r="X36" s="143"/>
      <c r="Y36" s="77"/>
    </row>
    <row r="37" spans="1:25" ht="24" customHeight="1" thickBot="1" x14ac:dyDescent="0.3">
      <c r="A37" s="238"/>
      <c r="B37" s="232"/>
      <c r="C37" s="196"/>
      <c r="D37" s="279"/>
      <c r="E37" s="281"/>
      <c r="F37" s="283"/>
      <c r="G37" s="285"/>
      <c r="H37" s="56" t="s">
        <v>40</v>
      </c>
      <c r="I37" s="57"/>
      <c r="J37" s="57"/>
      <c r="K37" s="57"/>
      <c r="L37" s="57"/>
      <c r="M37" s="57"/>
      <c r="N37" s="57"/>
      <c r="O37" s="57"/>
      <c r="P37" s="57"/>
      <c r="Q37" s="57"/>
      <c r="R37" s="196"/>
      <c r="S37" s="60"/>
      <c r="T37" s="60"/>
      <c r="U37" s="58"/>
      <c r="V37" s="59"/>
      <c r="W37" s="58"/>
      <c r="X37" s="143"/>
      <c r="Y37" s="77"/>
    </row>
    <row r="38" spans="1:25" ht="24" customHeight="1" x14ac:dyDescent="0.25">
      <c r="A38" s="231">
        <v>5</v>
      </c>
      <c r="B38" s="232" t="s">
        <v>123</v>
      </c>
      <c r="C38" s="195"/>
      <c r="D38" s="278" t="s">
        <v>103</v>
      </c>
      <c r="E38" s="280" t="s">
        <v>37</v>
      </c>
      <c r="F38" s="283">
        <v>3</v>
      </c>
      <c r="G38" s="284" t="s">
        <v>38</v>
      </c>
      <c r="H38" s="54" t="s">
        <v>39</v>
      </c>
      <c r="I38" s="122">
        <v>44229</v>
      </c>
      <c r="J38" s="122">
        <f>I38+5+1</f>
        <v>44235</v>
      </c>
      <c r="K38" s="122">
        <f>J38+3</f>
        <v>44238</v>
      </c>
      <c r="L38" s="122">
        <f>K38+15</f>
        <v>44253</v>
      </c>
      <c r="M38" s="122">
        <f>L38+5</f>
        <v>44258</v>
      </c>
      <c r="N38" s="122">
        <f>M38+5</f>
        <v>44263</v>
      </c>
      <c r="O38" s="122">
        <f>N38+15</f>
        <v>44278</v>
      </c>
      <c r="P38" s="122">
        <f>O38+5+1</f>
        <v>44284</v>
      </c>
      <c r="Q38" s="122">
        <f>P38+5+1+1+1</f>
        <v>44292</v>
      </c>
      <c r="R38" s="195"/>
      <c r="S38" s="122">
        <f>Q38+3</f>
        <v>44295</v>
      </c>
      <c r="T38" s="122">
        <f>S38+3</f>
        <v>44298</v>
      </c>
      <c r="U38" s="122">
        <f>T38+3</f>
        <v>44301</v>
      </c>
      <c r="V38" s="122">
        <f>U38+7</f>
        <v>44308</v>
      </c>
      <c r="W38" s="122">
        <f>V38+180</f>
        <v>44488</v>
      </c>
      <c r="X38" s="143"/>
      <c r="Y38" s="77"/>
    </row>
    <row r="39" spans="1:25" ht="24" customHeight="1" thickBot="1" x14ac:dyDescent="0.3">
      <c r="A39" s="238"/>
      <c r="B39" s="232"/>
      <c r="C39" s="196"/>
      <c r="D39" s="279"/>
      <c r="E39" s="281"/>
      <c r="F39" s="283"/>
      <c r="G39" s="285"/>
      <c r="H39" s="56" t="s">
        <v>40</v>
      </c>
      <c r="I39" s="57"/>
      <c r="J39" s="57"/>
      <c r="K39" s="57"/>
      <c r="L39" s="57"/>
      <c r="M39" s="57"/>
      <c r="N39" s="57"/>
      <c r="O39" s="57"/>
      <c r="P39" s="57"/>
      <c r="Q39" s="57"/>
      <c r="R39" s="196"/>
      <c r="S39" s="60"/>
      <c r="T39" s="60"/>
      <c r="U39" s="60"/>
      <c r="V39" s="60"/>
      <c r="W39" s="60"/>
      <c r="X39" s="143"/>
      <c r="Y39" s="77"/>
    </row>
    <row r="40" spans="1:25" ht="24" customHeight="1" x14ac:dyDescent="0.25">
      <c r="A40" s="231">
        <v>6</v>
      </c>
      <c r="B40" s="232" t="s">
        <v>124</v>
      </c>
      <c r="C40" s="195"/>
      <c r="D40" s="278" t="s">
        <v>103</v>
      </c>
      <c r="E40" s="280" t="s">
        <v>37</v>
      </c>
      <c r="F40" s="283">
        <v>3</v>
      </c>
      <c r="G40" s="284" t="s">
        <v>38</v>
      </c>
      <c r="H40" s="54" t="s">
        <v>39</v>
      </c>
      <c r="I40" s="122">
        <v>44229</v>
      </c>
      <c r="J40" s="122">
        <f>I40+5+1</f>
        <v>44235</v>
      </c>
      <c r="K40" s="122">
        <f>J40+3</f>
        <v>44238</v>
      </c>
      <c r="L40" s="122">
        <f>K40+15</f>
        <v>44253</v>
      </c>
      <c r="M40" s="122">
        <f>L40+5</f>
        <v>44258</v>
      </c>
      <c r="N40" s="122">
        <f>M40+5</f>
        <v>44263</v>
      </c>
      <c r="O40" s="122">
        <f>N40+15</f>
        <v>44278</v>
      </c>
      <c r="P40" s="122">
        <f>O40+5+1</f>
        <v>44284</v>
      </c>
      <c r="Q40" s="122">
        <f>P40+5+1+1+1</f>
        <v>44292</v>
      </c>
      <c r="R40" s="195"/>
      <c r="S40" s="122">
        <f>Q40+3</f>
        <v>44295</v>
      </c>
      <c r="T40" s="122">
        <f>S40+3</f>
        <v>44298</v>
      </c>
      <c r="U40" s="122">
        <f>T40+3</f>
        <v>44301</v>
      </c>
      <c r="V40" s="122">
        <f>U40+7</f>
        <v>44308</v>
      </c>
      <c r="W40" s="122">
        <f>V40+180</f>
        <v>44488</v>
      </c>
      <c r="X40" s="143"/>
      <c r="Y40" s="77"/>
    </row>
    <row r="41" spans="1:25" ht="24" customHeight="1" thickBot="1" x14ac:dyDescent="0.3">
      <c r="A41" s="238"/>
      <c r="B41" s="232"/>
      <c r="C41" s="196"/>
      <c r="D41" s="279"/>
      <c r="E41" s="281"/>
      <c r="F41" s="283"/>
      <c r="G41" s="285"/>
      <c r="H41" s="56" t="s">
        <v>40</v>
      </c>
      <c r="I41" s="60"/>
      <c r="J41" s="60"/>
      <c r="K41" s="60"/>
      <c r="L41" s="60"/>
      <c r="M41" s="60"/>
      <c r="N41" s="60"/>
      <c r="O41" s="60"/>
      <c r="P41" s="60"/>
      <c r="Q41" s="60"/>
      <c r="R41" s="196"/>
      <c r="S41" s="60"/>
      <c r="T41" s="60"/>
      <c r="U41" s="60"/>
      <c r="V41" s="60"/>
      <c r="W41" s="60"/>
      <c r="X41" s="143"/>
      <c r="Y41" s="77"/>
    </row>
    <row r="42" spans="1:25" ht="20.25" thickBot="1" x14ac:dyDescent="0.3">
      <c r="A42" s="61"/>
      <c r="B42" s="62" t="s">
        <v>41</v>
      </c>
      <c r="C42" s="149"/>
      <c r="D42" s="63"/>
      <c r="E42" s="64"/>
      <c r="F42" s="64"/>
      <c r="G42" s="65"/>
      <c r="H42" s="66"/>
      <c r="I42" s="67"/>
      <c r="J42" s="67"/>
      <c r="K42" s="68"/>
      <c r="L42" s="69"/>
      <c r="M42" s="70"/>
      <c r="N42" s="67"/>
      <c r="O42" s="71"/>
      <c r="P42" s="70"/>
      <c r="Q42" s="68"/>
      <c r="R42" s="67"/>
      <c r="S42" s="68"/>
      <c r="T42" s="68"/>
      <c r="U42" s="71"/>
      <c r="V42" s="72"/>
      <c r="W42" s="73"/>
      <c r="X42" s="74"/>
      <c r="Y42" s="74"/>
    </row>
    <row r="43" spans="1:25" ht="19.5" x14ac:dyDescent="0.25">
      <c r="A43" s="138"/>
      <c r="B43" s="144"/>
      <c r="C43" s="145"/>
      <c r="D43" s="148"/>
      <c r="E43" s="146"/>
      <c r="F43" s="146"/>
      <c r="G43" s="146"/>
      <c r="H43" s="146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74"/>
      <c r="Y43" s="74"/>
    </row>
    <row r="44" spans="1:25" ht="22.5" customHeight="1" thickBot="1" x14ac:dyDescent="0.3">
      <c r="A44" s="74"/>
      <c r="B44" s="150"/>
      <c r="C44" s="151"/>
      <c r="D44" s="151"/>
      <c r="E44" s="81"/>
      <c r="F44" s="81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</row>
    <row r="45" spans="1:25" ht="22.5" customHeight="1" thickBot="1" x14ac:dyDescent="0.3">
      <c r="A45" s="74"/>
      <c r="B45" s="247" t="s">
        <v>44</v>
      </c>
      <c r="C45" s="247"/>
      <c r="D45" s="247"/>
      <c r="E45" s="247"/>
      <c r="F45" s="74"/>
      <c r="G45" s="74"/>
      <c r="H45" s="264" t="s">
        <v>45</v>
      </c>
      <c r="I45" s="265"/>
      <c r="J45" s="265"/>
      <c r="K45" s="265"/>
      <c r="L45" s="266"/>
      <c r="M45" s="74"/>
      <c r="N45" s="74"/>
      <c r="O45" s="267" t="s">
        <v>46</v>
      </c>
      <c r="P45" s="268"/>
      <c r="Q45" s="269" t="s">
        <v>47</v>
      </c>
      <c r="R45" s="270"/>
      <c r="S45" s="271"/>
      <c r="T45" s="74"/>
      <c r="U45" s="256" t="s">
        <v>17</v>
      </c>
      <c r="V45" s="257"/>
      <c r="W45" s="257"/>
      <c r="X45" s="257"/>
      <c r="Y45" s="258"/>
    </row>
    <row r="46" spans="1:25" ht="15" customHeight="1" thickBot="1" x14ac:dyDescent="0.3">
      <c r="A46" s="74"/>
      <c r="B46" s="247" t="s">
        <v>48</v>
      </c>
      <c r="C46" s="247"/>
      <c r="D46" s="247"/>
      <c r="E46" s="247"/>
      <c r="F46" s="74"/>
      <c r="G46" s="74"/>
      <c r="H46" s="82" t="s">
        <v>49</v>
      </c>
      <c r="I46" s="83"/>
      <c r="J46" s="259" t="s">
        <v>50</v>
      </c>
      <c r="K46" s="260"/>
      <c r="L46" s="261"/>
      <c r="M46" s="74"/>
      <c r="N46" s="74"/>
      <c r="O46" s="262">
        <v>1</v>
      </c>
      <c r="P46" s="263"/>
      <c r="Q46" s="244" t="s">
        <v>51</v>
      </c>
      <c r="R46" s="245"/>
      <c r="S46" s="246"/>
      <c r="T46" s="74"/>
      <c r="U46" s="14" t="s">
        <v>37</v>
      </c>
      <c r="V46" s="244" t="s">
        <v>52</v>
      </c>
      <c r="W46" s="245"/>
      <c r="X46" s="245"/>
      <c r="Y46" s="246"/>
    </row>
    <row r="47" spans="1:25" ht="15" customHeight="1" thickBot="1" x14ac:dyDescent="0.3">
      <c r="A47" s="74"/>
      <c r="B47" s="247" t="s">
        <v>53</v>
      </c>
      <c r="C47" s="247"/>
      <c r="D47" s="247"/>
      <c r="E47" s="247"/>
      <c r="F47" s="74"/>
      <c r="G47" s="74"/>
      <c r="H47" s="84" t="s">
        <v>54</v>
      </c>
      <c r="I47" s="85"/>
      <c r="J47" s="248" t="s">
        <v>55</v>
      </c>
      <c r="K47" s="249"/>
      <c r="L47" s="250"/>
      <c r="M47" s="74"/>
      <c r="N47" s="74"/>
      <c r="O47" s="251">
        <v>2</v>
      </c>
      <c r="P47" s="252"/>
      <c r="Q47" s="244" t="s">
        <v>56</v>
      </c>
      <c r="R47" s="245"/>
      <c r="S47" s="246"/>
      <c r="T47" s="74"/>
      <c r="U47" s="15" t="s">
        <v>57</v>
      </c>
      <c r="V47" s="244" t="s">
        <v>58</v>
      </c>
      <c r="W47" s="245"/>
      <c r="X47" s="245"/>
      <c r="Y47" s="246"/>
    </row>
    <row r="48" spans="1:25" ht="15" customHeight="1" thickBot="1" x14ac:dyDescent="0.3">
      <c r="A48" s="74"/>
      <c r="B48" s="247" t="s">
        <v>59</v>
      </c>
      <c r="C48" s="247"/>
      <c r="D48" s="247"/>
      <c r="E48" s="247"/>
      <c r="F48" s="74"/>
      <c r="G48" s="74"/>
      <c r="H48" s="82" t="s">
        <v>38</v>
      </c>
      <c r="I48" s="83"/>
      <c r="J48" s="248" t="s">
        <v>116</v>
      </c>
      <c r="K48" s="249"/>
      <c r="L48" s="250"/>
      <c r="M48" s="74"/>
      <c r="N48" s="74"/>
      <c r="O48" s="251">
        <v>3</v>
      </c>
      <c r="P48" s="252"/>
      <c r="Q48" s="244" t="s">
        <v>60</v>
      </c>
      <c r="R48" s="245"/>
      <c r="S48" s="246"/>
      <c r="T48" s="74"/>
      <c r="U48" s="16" t="s">
        <v>61</v>
      </c>
      <c r="V48" s="253" t="s">
        <v>62</v>
      </c>
      <c r="W48" s="254"/>
      <c r="X48" s="254"/>
      <c r="Y48" s="255"/>
    </row>
    <row r="49" spans="1:25" ht="15" customHeight="1" thickBot="1" x14ac:dyDescent="0.3">
      <c r="A49" s="74"/>
      <c r="B49" s="247" t="s">
        <v>63</v>
      </c>
      <c r="C49" s="247"/>
      <c r="D49" s="247"/>
      <c r="E49" s="247"/>
      <c r="F49" s="74"/>
      <c r="G49" s="74"/>
      <c r="H49" s="84" t="s">
        <v>64</v>
      </c>
      <c r="I49" s="85"/>
      <c r="J49" s="248" t="s">
        <v>65</v>
      </c>
      <c r="K49" s="249"/>
      <c r="L49" s="250"/>
      <c r="M49" s="74"/>
      <c r="N49" s="74"/>
      <c r="O49" s="272">
        <v>4</v>
      </c>
      <c r="P49" s="273"/>
      <c r="Q49" s="253" t="s">
        <v>66</v>
      </c>
      <c r="R49" s="254"/>
      <c r="S49" s="255"/>
      <c r="T49" s="74"/>
      <c r="U49" s="74"/>
      <c r="V49" s="74"/>
      <c r="W49" s="74"/>
      <c r="X49" s="74"/>
      <c r="Y49" s="74"/>
    </row>
    <row r="50" spans="1:25" ht="15" customHeight="1" thickBot="1" x14ac:dyDescent="0.3">
      <c r="A50" s="74"/>
      <c r="B50" s="247" t="s">
        <v>67</v>
      </c>
      <c r="C50" s="247"/>
      <c r="D50" s="247"/>
      <c r="E50" s="247"/>
      <c r="F50" s="74"/>
      <c r="G50" s="74"/>
      <c r="H50" s="117" t="s">
        <v>89</v>
      </c>
      <c r="I50" s="118"/>
      <c r="J50" s="274" t="s">
        <v>90</v>
      </c>
      <c r="K50" s="275"/>
      <c r="L50" s="276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</row>
    <row r="51" spans="1:25" ht="15" customHeight="1" x14ac:dyDescent="0.25">
      <c r="B51" s="247" t="s">
        <v>68</v>
      </c>
      <c r="C51" s="247"/>
      <c r="D51" s="247"/>
      <c r="E51" s="247"/>
      <c r="Q51" t="s">
        <v>114</v>
      </c>
    </row>
  </sheetData>
  <mergeCells count="155">
    <mergeCell ref="A38:A39"/>
    <mergeCell ref="B38:B39"/>
    <mergeCell ref="C38:C39"/>
    <mergeCell ref="D38:D39"/>
    <mergeCell ref="E38:E39"/>
    <mergeCell ref="F38:F39"/>
    <mergeCell ref="G38:G39"/>
    <mergeCell ref="R38:R39"/>
    <mergeCell ref="A40:A41"/>
    <mergeCell ref="B40:B41"/>
    <mergeCell ref="C40:C41"/>
    <mergeCell ref="D40:D41"/>
    <mergeCell ref="E40:E41"/>
    <mergeCell ref="F40:F41"/>
    <mergeCell ref="G40:G41"/>
    <mergeCell ref="R40:R41"/>
    <mergeCell ref="A34:A35"/>
    <mergeCell ref="B34:B35"/>
    <mergeCell ref="C34:C35"/>
    <mergeCell ref="D34:D35"/>
    <mergeCell ref="E34:E35"/>
    <mergeCell ref="F34:F35"/>
    <mergeCell ref="G34:G35"/>
    <mergeCell ref="R34:R35"/>
    <mergeCell ref="A36:A37"/>
    <mergeCell ref="B36:B37"/>
    <mergeCell ref="C36:C37"/>
    <mergeCell ref="D36:D37"/>
    <mergeCell ref="E36:E37"/>
    <mergeCell ref="F36:F37"/>
    <mergeCell ref="G36:G37"/>
    <mergeCell ref="R36:R37"/>
    <mergeCell ref="A27:G27"/>
    <mergeCell ref="H27:H29"/>
    <mergeCell ref="I27:L27"/>
    <mergeCell ref="M27:O27"/>
    <mergeCell ref="P27:U27"/>
    <mergeCell ref="V27:W27"/>
    <mergeCell ref="A28:A29"/>
    <mergeCell ref="B28:B29"/>
    <mergeCell ref="C28:C29"/>
    <mergeCell ref="D28:D29"/>
    <mergeCell ref="E28:E29"/>
    <mergeCell ref="F28:F29"/>
    <mergeCell ref="G28:G29"/>
    <mergeCell ref="I28:I29"/>
    <mergeCell ref="R28:R29"/>
    <mergeCell ref="A32:A33"/>
    <mergeCell ref="B32:B33"/>
    <mergeCell ref="C30:C31"/>
    <mergeCell ref="D30:D31"/>
    <mergeCell ref="E30:E31"/>
    <mergeCell ref="F30:F31"/>
    <mergeCell ref="G30:G31"/>
    <mergeCell ref="R30:R31"/>
    <mergeCell ref="A30:A31"/>
    <mergeCell ref="B30:B31"/>
    <mergeCell ref="C32:C33"/>
    <mergeCell ref="D32:D33"/>
    <mergeCell ref="E32:E33"/>
    <mergeCell ref="F32:F33"/>
    <mergeCell ref="G32:G33"/>
    <mergeCell ref="R32:R33"/>
    <mergeCell ref="B51:E51"/>
    <mergeCell ref="B49:E49"/>
    <mergeCell ref="J49:L49"/>
    <mergeCell ref="O49:P49"/>
    <mergeCell ref="Q49:S49"/>
    <mergeCell ref="B50:E50"/>
    <mergeCell ref="J50:L50"/>
    <mergeCell ref="B47:E47"/>
    <mergeCell ref="J47:L47"/>
    <mergeCell ref="O47:P47"/>
    <mergeCell ref="Q47:S47"/>
    <mergeCell ref="A21:A22"/>
    <mergeCell ref="B21:B22"/>
    <mergeCell ref="C21:C22"/>
    <mergeCell ref="D21:D22"/>
    <mergeCell ref="E21:E22"/>
    <mergeCell ref="V47:Y47"/>
    <mergeCell ref="B48:E48"/>
    <mergeCell ref="J48:L48"/>
    <mergeCell ref="O48:P48"/>
    <mergeCell ref="Q48:S48"/>
    <mergeCell ref="V48:Y48"/>
    <mergeCell ref="U45:Y45"/>
    <mergeCell ref="B46:E46"/>
    <mergeCell ref="J46:L46"/>
    <mergeCell ref="O46:P46"/>
    <mergeCell ref="Q46:S46"/>
    <mergeCell ref="V46:Y46"/>
    <mergeCell ref="B45:E45"/>
    <mergeCell ref="H45:L45"/>
    <mergeCell ref="O45:P45"/>
    <mergeCell ref="Q45:S45"/>
    <mergeCell ref="R21:R22"/>
    <mergeCell ref="G21:G22"/>
    <mergeCell ref="C25:P25"/>
    <mergeCell ref="C15:C16"/>
    <mergeCell ref="D15:D16"/>
    <mergeCell ref="E15:E16"/>
    <mergeCell ref="G15:G16"/>
    <mergeCell ref="G17:G18"/>
    <mergeCell ref="R17:R18"/>
    <mergeCell ref="A19:A20"/>
    <mergeCell ref="B19:B20"/>
    <mergeCell ref="C19:C20"/>
    <mergeCell ref="D19:D20"/>
    <mergeCell ref="E19:E20"/>
    <mergeCell ref="F19:F20"/>
    <mergeCell ref="G19:G20"/>
    <mergeCell ref="W12:X12"/>
    <mergeCell ref="A13:A14"/>
    <mergeCell ref="B13:B14"/>
    <mergeCell ref="C13:C14"/>
    <mergeCell ref="D13:D14"/>
    <mergeCell ref="E13:E14"/>
    <mergeCell ref="F13:F14"/>
    <mergeCell ref="G13:G14"/>
    <mergeCell ref="I13:I14"/>
    <mergeCell ref="R13:R14"/>
    <mergeCell ref="C1:J1"/>
    <mergeCell ref="B3:D3"/>
    <mergeCell ref="E3:J3"/>
    <mergeCell ref="O3:T3"/>
    <mergeCell ref="B4:D4"/>
    <mergeCell ref="E4:J4"/>
    <mergeCell ref="O4:T4"/>
    <mergeCell ref="B7:D7"/>
    <mergeCell ref="E7:J7"/>
    <mergeCell ref="O7:T7"/>
    <mergeCell ref="R19:R20"/>
    <mergeCell ref="F21:F22"/>
    <mergeCell ref="B5:D5"/>
    <mergeCell ref="E5:J5"/>
    <mergeCell ref="O5:T5"/>
    <mergeCell ref="B6:D6"/>
    <mergeCell ref="E6:J6"/>
    <mergeCell ref="O6:T6"/>
    <mergeCell ref="B9:I9"/>
    <mergeCell ref="A12:G12"/>
    <mergeCell ref="H12:H14"/>
    <mergeCell ref="I12:L12"/>
    <mergeCell ref="M12:O12"/>
    <mergeCell ref="P12:V12"/>
    <mergeCell ref="A15:A16"/>
    <mergeCell ref="F15:F16"/>
    <mergeCell ref="R15:R16"/>
    <mergeCell ref="A17:A18"/>
    <mergeCell ref="B17:B18"/>
    <mergeCell ref="C17:C18"/>
    <mergeCell ref="D17:D18"/>
    <mergeCell ref="E17:E18"/>
    <mergeCell ref="F17:F18"/>
    <mergeCell ref="B15:B16"/>
  </mergeCells>
  <pageMargins left="0.7" right="0.7" top="0.2" bottom="0.2" header="0.2" footer="0.2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opLeftCell="A12" zoomScale="110" zoomScaleNormal="110" workbookViewId="0">
      <selection activeCell="G16" sqref="G16:G17"/>
    </sheetView>
  </sheetViews>
  <sheetFormatPr baseColWidth="10" defaultRowHeight="12.75" x14ac:dyDescent="0.2"/>
  <cols>
    <col min="1" max="1" width="4.5703125" style="17" customWidth="1"/>
    <col min="2" max="2" width="29.28515625" style="17" customWidth="1"/>
    <col min="3" max="3" width="13.140625" style="17" customWidth="1"/>
    <col min="4" max="4" width="8.140625" style="17" customWidth="1"/>
    <col min="5" max="5" width="8.28515625" style="17" customWidth="1"/>
    <col min="6" max="7" width="10.42578125" style="17" customWidth="1"/>
    <col min="8" max="8" width="14" style="17" customWidth="1"/>
    <col min="9" max="9" width="14.42578125" style="17" customWidth="1"/>
    <col min="10" max="10" width="14.140625" style="17" customWidth="1"/>
    <col min="11" max="11" width="14" style="17" customWidth="1"/>
    <col min="12" max="12" width="12.140625" style="17" customWidth="1"/>
    <col min="13" max="13" width="12.85546875" style="17" customWidth="1"/>
    <col min="14" max="14" width="16" style="17" customWidth="1"/>
    <col min="15" max="15" width="13.85546875" style="17" customWidth="1"/>
    <col min="16" max="17" width="12.28515625" style="17" bestFit="1" customWidth="1"/>
    <col min="18" max="18" width="15.5703125" style="17" customWidth="1"/>
    <col min="19" max="19" width="14.28515625" style="17" customWidth="1"/>
    <col min="20" max="20" width="13.5703125" style="17" bestFit="1" customWidth="1"/>
    <col min="21" max="23" width="12.28515625" style="17" bestFit="1" customWidth="1"/>
    <col min="24" max="16384" width="11.42578125" style="17"/>
  </cols>
  <sheetData>
    <row r="1" spans="1:24" ht="15.75" x14ac:dyDescent="0.25">
      <c r="A1" s="24"/>
      <c r="B1" s="325" t="s">
        <v>0</v>
      </c>
      <c r="C1" s="325"/>
      <c r="D1" s="325"/>
      <c r="E1" s="325"/>
      <c r="F1" s="325"/>
      <c r="G1" s="325"/>
      <c r="H1" s="325"/>
      <c r="I1" s="325"/>
      <c r="J1" s="325"/>
      <c r="K1" s="24"/>
      <c r="L1" s="24"/>
      <c r="M1" s="24"/>
      <c r="N1" s="24"/>
      <c r="O1" s="24"/>
      <c r="P1" s="24"/>
      <c r="Q1" s="24"/>
      <c r="R1" s="24"/>
      <c r="S1" s="24"/>
      <c r="T1" s="24"/>
      <c r="U1" s="26"/>
      <c r="V1" s="26"/>
      <c r="W1" s="24"/>
      <c r="X1" s="24"/>
    </row>
    <row r="2" spans="1:24" x14ac:dyDescent="0.2">
      <c r="B2" s="27"/>
      <c r="C2" s="25"/>
      <c r="D2" s="25"/>
      <c r="E2" s="25"/>
      <c r="F2" s="25"/>
      <c r="G2" s="25"/>
      <c r="J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x14ac:dyDescent="0.2">
      <c r="B4" s="28" t="s">
        <v>1</v>
      </c>
      <c r="C4" s="305" t="s">
        <v>97</v>
      </c>
      <c r="D4" s="306"/>
      <c r="E4" s="306"/>
      <c r="F4" s="306"/>
      <c r="G4" s="306"/>
      <c r="H4" s="306"/>
      <c r="I4" s="307"/>
      <c r="J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x14ac:dyDescent="0.2">
      <c r="B5" s="28" t="s">
        <v>2</v>
      </c>
      <c r="C5" s="305">
        <v>2021</v>
      </c>
      <c r="D5" s="306"/>
      <c r="E5" s="306"/>
      <c r="F5" s="306"/>
      <c r="G5" s="306"/>
      <c r="H5" s="306"/>
      <c r="I5" s="307"/>
      <c r="J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x14ac:dyDescent="0.2">
      <c r="B6" s="28" t="s">
        <v>3</v>
      </c>
      <c r="C6" s="305" t="s">
        <v>4</v>
      </c>
      <c r="D6" s="306"/>
      <c r="E6" s="306"/>
      <c r="F6" s="306"/>
      <c r="G6" s="306"/>
      <c r="H6" s="306"/>
      <c r="I6" s="307"/>
      <c r="J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25.5" x14ac:dyDescent="0.2">
      <c r="B7" s="28" t="s">
        <v>5</v>
      </c>
      <c r="C7" s="326" t="s">
        <v>85</v>
      </c>
      <c r="D7" s="327"/>
      <c r="E7" s="327"/>
      <c r="F7" s="327"/>
      <c r="G7" s="327"/>
      <c r="H7" s="327"/>
      <c r="I7" s="328"/>
      <c r="J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x14ac:dyDescent="0.2">
      <c r="B8" s="28" t="s">
        <v>6</v>
      </c>
      <c r="C8" s="305" t="s">
        <v>112</v>
      </c>
      <c r="D8" s="306"/>
      <c r="E8" s="306"/>
      <c r="F8" s="306"/>
      <c r="G8" s="306"/>
      <c r="H8" s="306"/>
      <c r="I8" s="307"/>
      <c r="J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x14ac:dyDescent="0.2">
      <c r="A9" s="30"/>
      <c r="B9" s="31"/>
      <c r="C9" s="31"/>
      <c r="D9" s="31"/>
      <c r="E9" s="31"/>
      <c r="F9" s="31"/>
      <c r="G9" s="31"/>
      <c r="H9" s="31"/>
      <c r="I9" s="31"/>
      <c r="J9" s="32"/>
      <c r="K9" s="30"/>
      <c r="L9" s="30"/>
      <c r="M9" s="30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ht="19.5" x14ac:dyDescent="0.2">
      <c r="B10" s="38" t="s">
        <v>110</v>
      </c>
      <c r="C10" s="38"/>
      <c r="D10" s="38"/>
      <c r="E10" s="38"/>
      <c r="F10" s="38"/>
      <c r="G10" s="38"/>
      <c r="H10" s="38"/>
      <c r="I10" s="38"/>
      <c r="J10" s="33"/>
      <c r="K10" s="40"/>
      <c r="L10" s="40"/>
      <c r="M10" s="34"/>
      <c r="N10" s="34"/>
      <c r="O10" s="34"/>
      <c r="P10" s="34"/>
      <c r="Q10" s="34"/>
      <c r="R10" s="34"/>
      <c r="S10" s="34"/>
      <c r="T10" s="34"/>
    </row>
    <row r="11" spans="1:24" ht="6.75" customHeight="1" x14ac:dyDescent="0.2">
      <c r="M11" s="29"/>
    </row>
    <row r="12" spans="1:24" ht="9" customHeight="1" thickBot="1" x14ac:dyDescent="0.25">
      <c r="B12" s="35"/>
    </row>
    <row r="13" spans="1:24" ht="55.5" customHeight="1" thickBot="1" x14ac:dyDescent="0.25">
      <c r="A13" s="308" t="s">
        <v>7</v>
      </c>
      <c r="B13" s="324"/>
      <c r="C13" s="324"/>
      <c r="D13" s="324"/>
      <c r="E13" s="324"/>
      <c r="F13" s="324"/>
      <c r="G13" s="309"/>
      <c r="H13" s="334" t="s">
        <v>8</v>
      </c>
      <c r="I13" s="308" t="s">
        <v>9</v>
      </c>
      <c r="J13" s="324"/>
      <c r="K13" s="324"/>
      <c r="L13" s="309"/>
      <c r="M13" s="337" t="s">
        <v>10</v>
      </c>
      <c r="N13" s="338"/>
      <c r="O13" s="339"/>
      <c r="P13" s="308" t="s">
        <v>11</v>
      </c>
      <c r="Q13" s="324"/>
      <c r="R13" s="324"/>
      <c r="S13" s="324"/>
      <c r="T13" s="324"/>
      <c r="U13" s="309"/>
      <c r="V13" s="308" t="s">
        <v>12</v>
      </c>
      <c r="W13" s="309"/>
    </row>
    <row r="14" spans="1:24" ht="94.5" x14ac:dyDescent="0.2">
      <c r="A14" s="310" t="s">
        <v>13</v>
      </c>
      <c r="B14" s="312" t="s">
        <v>14</v>
      </c>
      <c r="C14" s="312" t="s">
        <v>15</v>
      </c>
      <c r="D14" s="312" t="s">
        <v>16</v>
      </c>
      <c r="E14" s="312" t="s">
        <v>17</v>
      </c>
      <c r="F14" s="312" t="s">
        <v>117</v>
      </c>
      <c r="G14" s="314" t="s">
        <v>18</v>
      </c>
      <c r="H14" s="335"/>
      <c r="I14" s="316" t="s">
        <v>19</v>
      </c>
      <c r="J14" s="152" t="s">
        <v>20</v>
      </c>
      <c r="K14" s="153" t="s">
        <v>21</v>
      </c>
      <c r="L14" s="154" t="s">
        <v>87</v>
      </c>
      <c r="M14" s="155" t="s">
        <v>22</v>
      </c>
      <c r="N14" s="156" t="s">
        <v>91</v>
      </c>
      <c r="O14" s="157" t="s">
        <v>23</v>
      </c>
      <c r="P14" s="158" t="s">
        <v>92</v>
      </c>
      <c r="Q14" s="153" t="s">
        <v>25</v>
      </c>
      <c r="R14" s="318" t="s">
        <v>26</v>
      </c>
      <c r="S14" s="153" t="s">
        <v>27</v>
      </c>
      <c r="T14" s="153" t="s">
        <v>28</v>
      </c>
      <c r="U14" s="154" t="s">
        <v>29</v>
      </c>
      <c r="V14" s="320" t="s">
        <v>30</v>
      </c>
      <c r="W14" s="322" t="s">
        <v>31</v>
      </c>
      <c r="X14" s="24"/>
    </row>
    <row r="15" spans="1:24" ht="12" customHeight="1" thickBot="1" x14ac:dyDescent="0.3">
      <c r="A15" s="311"/>
      <c r="B15" s="313"/>
      <c r="C15" s="313"/>
      <c r="D15" s="313"/>
      <c r="E15" s="313"/>
      <c r="F15" s="313"/>
      <c r="G15" s="315"/>
      <c r="H15" s="336"/>
      <c r="I15" s="317"/>
      <c r="J15" s="159" t="s">
        <v>32</v>
      </c>
      <c r="K15" s="159" t="s">
        <v>33</v>
      </c>
      <c r="L15" s="160" t="s">
        <v>34</v>
      </c>
      <c r="M15" s="161" t="s">
        <v>35</v>
      </c>
      <c r="N15" s="162" t="s">
        <v>32</v>
      </c>
      <c r="O15" s="163" t="s">
        <v>34</v>
      </c>
      <c r="P15" s="164" t="s">
        <v>32</v>
      </c>
      <c r="Q15" s="165" t="s">
        <v>32</v>
      </c>
      <c r="R15" s="319"/>
      <c r="S15" s="166" t="s">
        <v>33</v>
      </c>
      <c r="T15" s="165" t="s">
        <v>33</v>
      </c>
      <c r="U15" s="167" t="s">
        <v>36</v>
      </c>
      <c r="V15" s="321"/>
      <c r="W15" s="323"/>
      <c r="X15" s="24"/>
    </row>
    <row r="16" spans="1:24" ht="15.75" x14ac:dyDescent="0.25">
      <c r="A16" s="340">
        <v>1</v>
      </c>
      <c r="B16" s="342" t="s">
        <v>93</v>
      </c>
      <c r="C16" s="331">
        <v>120000000</v>
      </c>
      <c r="D16" s="331" t="s">
        <v>106</v>
      </c>
      <c r="E16" s="343" t="s">
        <v>37</v>
      </c>
      <c r="F16" s="343">
        <v>1</v>
      </c>
      <c r="G16" s="329" t="s">
        <v>38</v>
      </c>
      <c r="H16" s="181" t="s">
        <v>39</v>
      </c>
      <c r="I16" s="168">
        <v>44229</v>
      </c>
      <c r="J16" s="169">
        <f>I16+5+1</f>
        <v>44235</v>
      </c>
      <c r="K16" s="169">
        <f>J16+3</f>
        <v>44238</v>
      </c>
      <c r="L16" s="169">
        <f>K16+15</f>
        <v>44253</v>
      </c>
      <c r="M16" s="169">
        <f>L16+5</f>
        <v>44258</v>
      </c>
      <c r="N16" s="169">
        <f>M16+5</f>
        <v>44263</v>
      </c>
      <c r="O16" s="169">
        <f>N16+15</f>
        <v>44278</v>
      </c>
      <c r="P16" s="169">
        <f>O16+5+1</f>
        <v>44284</v>
      </c>
      <c r="Q16" s="169">
        <f>P16+5+1+1+1</f>
        <v>44292</v>
      </c>
      <c r="R16" s="331">
        <v>120000000</v>
      </c>
      <c r="S16" s="169">
        <f>Q16+3</f>
        <v>44295</v>
      </c>
      <c r="T16" s="169">
        <f>S16+3</f>
        <v>44298</v>
      </c>
      <c r="U16" s="169">
        <f>T16+3</f>
        <v>44301</v>
      </c>
      <c r="V16" s="169">
        <f>U16+7</f>
        <v>44308</v>
      </c>
      <c r="W16" s="169">
        <f>V16+180</f>
        <v>44488</v>
      </c>
      <c r="X16" s="24"/>
    </row>
    <row r="17" spans="1:24" ht="21.75" customHeight="1" x14ac:dyDescent="0.25">
      <c r="A17" s="341"/>
      <c r="B17" s="342"/>
      <c r="C17" s="332"/>
      <c r="D17" s="331"/>
      <c r="E17" s="332"/>
      <c r="F17" s="332"/>
      <c r="G17" s="330"/>
      <c r="H17" s="182" t="s">
        <v>40</v>
      </c>
      <c r="I17" s="170"/>
      <c r="J17" s="170"/>
      <c r="K17" s="170"/>
      <c r="L17" s="170"/>
      <c r="M17" s="170"/>
      <c r="N17" s="170"/>
      <c r="O17" s="171"/>
      <c r="P17" s="172"/>
      <c r="Q17" s="173"/>
      <c r="R17" s="332"/>
      <c r="S17" s="173"/>
      <c r="T17" s="173"/>
      <c r="U17" s="171"/>
      <c r="V17" s="172"/>
      <c r="W17" s="171"/>
      <c r="X17" s="24"/>
    </row>
    <row r="18" spans="1:24" ht="15.75" x14ac:dyDescent="0.25">
      <c r="A18" s="344">
        <v>2</v>
      </c>
      <c r="B18" s="345" t="s">
        <v>109</v>
      </c>
      <c r="C18" s="333">
        <v>80000000</v>
      </c>
      <c r="D18" s="333" t="s">
        <v>107</v>
      </c>
      <c r="E18" s="343" t="s">
        <v>37</v>
      </c>
      <c r="F18" s="332">
        <v>2</v>
      </c>
      <c r="G18" s="329" t="s">
        <v>38</v>
      </c>
      <c r="H18" s="181" t="s">
        <v>39</v>
      </c>
      <c r="I18" s="168">
        <v>44229</v>
      </c>
      <c r="J18" s="169">
        <f>I18+5+1</f>
        <v>44235</v>
      </c>
      <c r="K18" s="169">
        <f>J18+3</f>
        <v>44238</v>
      </c>
      <c r="L18" s="169">
        <f>K18+15</f>
        <v>44253</v>
      </c>
      <c r="M18" s="169">
        <f>L18+5</f>
        <v>44258</v>
      </c>
      <c r="N18" s="169">
        <f>M18+5</f>
        <v>44263</v>
      </c>
      <c r="O18" s="169">
        <f>N18+15</f>
        <v>44278</v>
      </c>
      <c r="P18" s="169">
        <f>O18+5+1</f>
        <v>44284</v>
      </c>
      <c r="Q18" s="169">
        <f>P18+5+1+1+1</f>
        <v>44292</v>
      </c>
      <c r="R18" s="333">
        <v>80000000</v>
      </c>
      <c r="S18" s="169">
        <f>Q18+3</f>
        <v>44295</v>
      </c>
      <c r="T18" s="169">
        <f>S18+3</f>
        <v>44298</v>
      </c>
      <c r="U18" s="169">
        <f>T18+3</f>
        <v>44301</v>
      </c>
      <c r="V18" s="169">
        <f>U18+7</f>
        <v>44308</v>
      </c>
      <c r="W18" s="169">
        <f>V18+180</f>
        <v>44488</v>
      </c>
      <c r="X18" s="24"/>
    </row>
    <row r="19" spans="1:24" ht="20.25" customHeight="1" x14ac:dyDescent="0.25">
      <c r="A19" s="341"/>
      <c r="B19" s="342"/>
      <c r="C19" s="332"/>
      <c r="D19" s="331"/>
      <c r="E19" s="332"/>
      <c r="F19" s="332"/>
      <c r="G19" s="330"/>
      <c r="H19" s="182" t="s">
        <v>40</v>
      </c>
      <c r="I19" s="170"/>
      <c r="J19" s="170"/>
      <c r="K19" s="170"/>
      <c r="L19" s="170"/>
      <c r="M19" s="170"/>
      <c r="N19" s="170"/>
      <c r="O19" s="171"/>
      <c r="P19" s="172"/>
      <c r="Q19" s="173"/>
      <c r="R19" s="332"/>
      <c r="S19" s="173"/>
      <c r="T19" s="173"/>
      <c r="U19" s="171"/>
      <c r="V19" s="172"/>
      <c r="W19" s="171"/>
      <c r="X19" s="24"/>
    </row>
    <row r="20" spans="1:24" ht="15.75" x14ac:dyDescent="0.25">
      <c r="A20" s="344">
        <v>3</v>
      </c>
      <c r="B20" s="342" t="s">
        <v>94</v>
      </c>
      <c r="C20" s="331">
        <v>80000000</v>
      </c>
      <c r="D20" s="331" t="s">
        <v>108</v>
      </c>
      <c r="E20" s="332" t="s">
        <v>37</v>
      </c>
      <c r="F20" s="332">
        <v>3</v>
      </c>
      <c r="G20" s="329" t="s">
        <v>38</v>
      </c>
      <c r="H20" s="181" t="s">
        <v>39</v>
      </c>
      <c r="I20" s="168">
        <v>44229</v>
      </c>
      <c r="J20" s="169">
        <f>I20+5+1</f>
        <v>44235</v>
      </c>
      <c r="K20" s="169">
        <f>J20+3</f>
        <v>44238</v>
      </c>
      <c r="L20" s="169">
        <f>K20+15</f>
        <v>44253</v>
      </c>
      <c r="M20" s="169">
        <f>L20+5</f>
        <v>44258</v>
      </c>
      <c r="N20" s="169">
        <f>M20+5</f>
        <v>44263</v>
      </c>
      <c r="O20" s="169">
        <f>N20+15</f>
        <v>44278</v>
      </c>
      <c r="P20" s="169">
        <f>O20+5+1</f>
        <v>44284</v>
      </c>
      <c r="Q20" s="169">
        <f>P20+5+1+1+1</f>
        <v>44292</v>
      </c>
      <c r="R20" s="331">
        <v>80000000</v>
      </c>
      <c r="S20" s="169">
        <f>Q20+3</f>
        <v>44295</v>
      </c>
      <c r="T20" s="169">
        <f>S20+3</f>
        <v>44298</v>
      </c>
      <c r="U20" s="169">
        <f>T20+3</f>
        <v>44301</v>
      </c>
      <c r="V20" s="169">
        <f>U20+7</f>
        <v>44308</v>
      </c>
      <c r="W20" s="169">
        <f>V20+180</f>
        <v>44488</v>
      </c>
      <c r="X20" s="24"/>
    </row>
    <row r="21" spans="1:24" ht="18" customHeight="1" thickBot="1" x14ac:dyDescent="0.3">
      <c r="A21" s="341"/>
      <c r="B21" s="342"/>
      <c r="C21" s="332"/>
      <c r="D21" s="331"/>
      <c r="E21" s="332"/>
      <c r="F21" s="332"/>
      <c r="G21" s="330"/>
      <c r="H21" s="182" t="s">
        <v>40</v>
      </c>
      <c r="I21" s="170"/>
      <c r="J21" s="170"/>
      <c r="K21" s="170"/>
      <c r="L21" s="170"/>
      <c r="M21" s="170"/>
      <c r="N21" s="170"/>
      <c r="O21" s="171"/>
      <c r="P21" s="172"/>
      <c r="Q21" s="173"/>
      <c r="R21" s="332"/>
      <c r="S21" s="173"/>
      <c r="T21" s="173"/>
      <c r="U21" s="171"/>
      <c r="V21" s="172"/>
      <c r="W21" s="171"/>
      <c r="X21" s="24"/>
    </row>
    <row r="22" spans="1:24" ht="16.5" thickBot="1" x14ac:dyDescent="0.3">
      <c r="A22" s="183"/>
      <c r="B22" s="184" t="s">
        <v>41</v>
      </c>
      <c r="C22" s="185">
        <f>+C16+C18+C20</f>
        <v>280000000</v>
      </c>
      <c r="D22" s="186"/>
      <c r="E22" s="187"/>
      <c r="F22" s="187"/>
      <c r="G22" s="188"/>
      <c r="H22" s="189"/>
      <c r="I22" s="174"/>
      <c r="J22" s="174"/>
      <c r="K22" s="175"/>
      <c r="L22" s="176"/>
      <c r="M22" s="177"/>
      <c r="N22" s="174"/>
      <c r="O22" s="178"/>
      <c r="P22" s="177"/>
      <c r="Q22" s="175"/>
      <c r="R22" s="174"/>
      <c r="S22" s="175"/>
      <c r="T22" s="175"/>
      <c r="U22" s="178"/>
      <c r="V22" s="179"/>
      <c r="W22" s="180"/>
      <c r="X22" s="24"/>
    </row>
    <row r="23" spans="1:24" ht="16.5" thickBot="1" x14ac:dyDescent="0.3">
      <c r="A23" s="74"/>
      <c r="B23" s="74"/>
      <c r="C23" s="75"/>
      <c r="D23" s="74"/>
      <c r="E23" s="74"/>
      <c r="F23" s="74"/>
      <c r="G23" s="74"/>
      <c r="H23" s="74"/>
      <c r="I23" s="74"/>
      <c r="J23" s="76"/>
      <c r="K23" s="76"/>
      <c r="L23" s="76"/>
      <c r="M23" s="76"/>
      <c r="N23" s="76"/>
      <c r="O23" s="76"/>
      <c r="P23" s="76"/>
      <c r="Q23" s="76"/>
      <c r="R23" s="77"/>
      <c r="S23" s="76"/>
      <c r="T23" s="76"/>
      <c r="U23" s="76"/>
      <c r="V23" s="78"/>
      <c r="W23" s="79"/>
      <c r="X23" s="37"/>
    </row>
    <row r="24" spans="1:24" ht="16.5" thickBot="1" x14ac:dyDescent="0.3">
      <c r="A24" s="74"/>
      <c r="B24" s="346" t="s">
        <v>42</v>
      </c>
      <c r="C24" s="347"/>
      <c r="D24" s="347"/>
      <c r="E24" s="347"/>
      <c r="F24" s="348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</row>
    <row r="25" spans="1:24" ht="19.5" customHeight="1" thickBot="1" x14ac:dyDescent="0.3">
      <c r="A25" s="74"/>
      <c r="B25" s="13" t="s">
        <v>43</v>
      </c>
      <c r="C25" s="349" t="s">
        <v>113</v>
      </c>
      <c r="D25" s="350"/>
      <c r="E25" s="351"/>
      <c r="F25" s="352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</row>
    <row r="26" spans="1:24" ht="16.5" thickBot="1" x14ac:dyDescent="0.3">
      <c r="A26" s="74"/>
      <c r="B26" s="80"/>
      <c r="C26" s="81"/>
      <c r="D26" s="81"/>
      <c r="E26" s="81"/>
      <c r="F26" s="81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</row>
    <row r="27" spans="1:24" ht="16.5" thickBot="1" x14ac:dyDescent="0.3">
      <c r="A27" s="74"/>
      <c r="B27" s="247" t="s">
        <v>44</v>
      </c>
      <c r="C27" s="247"/>
      <c r="D27" s="74"/>
      <c r="E27" s="74"/>
      <c r="F27" s="74"/>
      <c r="G27" s="74"/>
      <c r="H27" s="74"/>
      <c r="I27" s="74"/>
      <c r="J27" s="74"/>
      <c r="K27" s="74"/>
      <c r="L27" s="74"/>
      <c r="M27" s="267" t="s">
        <v>46</v>
      </c>
      <c r="N27" s="268"/>
      <c r="O27" s="269" t="s">
        <v>47</v>
      </c>
      <c r="P27" s="270"/>
      <c r="Q27" s="271"/>
      <c r="R27" s="74"/>
      <c r="S27" s="256" t="s">
        <v>17</v>
      </c>
      <c r="T27" s="257"/>
      <c r="U27" s="257"/>
      <c r="V27" s="257"/>
      <c r="W27" s="258"/>
    </row>
    <row r="28" spans="1:24" ht="16.5" thickBot="1" x14ac:dyDescent="0.3">
      <c r="A28" s="74"/>
      <c r="B28" s="247" t="s">
        <v>48</v>
      </c>
      <c r="C28" s="247"/>
      <c r="D28" s="74"/>
      <c r="E28" s="74"/>
      <c r="F28" s="74"/>
      <c r="G28" s="74"/>
      <c r="H28" s="74"/>
      <c r="I28" s="74"/>
      <c r="J28" s="74"/>
      <c r="K28" s="74"/>
      <c r="L28" s="74"/>
      <c r="M28" s="262">
        <v>1</v>
      </c>
      <c r="N28" s="263"/>
      <c r="O28" s="244" t="s">
        <v>51</v>
      </c>
      <c r="P28" s="245"/>
      <c r="Q28" s="246"/>
      <c r="R28" s="74"/>
      <c r="S28" s="14" t="s">
        <v>37</v>
      </c>
      <c r="T28" s="244" t="s">
        <v>52</v>
      </c>
      <c r="U28" s="245"/>
      <c r="V28" s="245"/>
      <c r="W28" s="246"/>
    </row>
    <row r="29" spans="1:24" ht="16.5" thickBot="1" x14ac:dyDescent="0.3">
      <c r="A29" s="74"/>
      <c r="B29" s="247" t="s">
        <v>53</v>
      </c>
      <c r="C29" s="247"/>
      <c r="D29" s="74"/>
      <c r="E29" s="74"/>
      <c r="F29" s="264" t="s">
        <v>45</v>
      </c>
      <c r="G29" s="265"/>
      <c r="H29" s="265"/>
      <c r="I29" s="265"/>
      <c r="J29" s="266"/>
      <c r="K29" s="74"/>
      <c r="L29" s="74"/>
      <c r="M29" s="251">
        <v>2</v>
      </c>
      <c r="N29" s="252"/>
      <c r="O29" s="244" t="s">
        <v>56</v>
      </c>
      <c r="P29" s="245"/>
      <c r="Q29" s="246"/>
      <c r="R29" s="74"/>
      <c r="S29" s="15" t="s">
        <v>57</v>
      </c>
      <c r="T29" s="244" t="s">
        <v>58</v>
      </c>
      <c r="U29" s="245"/>
      <c r="V29" s="245"/>
      <c r="W29" s="246"/>
    </row>
    <row r="30" spans="1:24" ht="16.5" thickBot="1" x14ac:dyDescent="0.3">
      <c r="A30" s="74"/>
      <c r="B30" s="247" t="s">
        <v>59</v>
      </c>
      <c r="C30" s="247"/>
      <c r="D30" s="74"/>
      <c r="E30" s="74"/>
      <c r="F30" s="82" t="s">
        <v>49</v>
      </c>
      <c r="G30" s="83"/>
      <c r="H30" s="259" t="s">
        <v>50</v>
      </c>
      <c r="I30" s="260"/>
      <c r="J30" s="261"/>
      <c r="K30" s="74"/>
      <c r="L30" s="74"/>
      <c r="M30" s="251">
        <v>3</v>
      </c>
      <c r="N30" s="252"/>
      <c r="O30" s="244" t="s">
        <v>60</v>
      </c>
      <c r="P30" s="245"/>
      <c r="Q30" s="246"/>
      <c r="R30" s="74"/>
      <c r="S30" s="16" t="s">
        <v>61</v>
      </c>
      <c r="T30" s="253" t="s">
        <v>62</v>
      </c>
      <c r="U30" s="254"/>
      <c r="V30" s="254"/>
      <c r="W30" s="255"/>
    </row>
    <row r="31" spans="1:24" ht="16.5" thickBot="1" x14ac:dyDescent="0.3">
      <c r="A31" s="74"/>
      <c r="B31" s="247" t="s">
        <v>63</v>
      </c>
      <c r="C31" s="247"/>
      <c r="D31" s="74"/>
      <c r="E31" s="74"/>
      <c r="F31" s="84" t="s">
        <v>54</v>
      </c>
      <c r="G31" s="85"/>
      <c r="H31" s="248" t="s">
        <v>55</v>
      </c>
      <c r="I31" s="249"/>
      <c r="J31" s="250"/>
      <c r="K31" s="74"/>
      <c r="L31" s="74"/>
      <c r="M31" s="272">
        <v>4</v>
      </c>
      <c r="N31" s="273"/>
      <c r="O31" s="253" t="s">
        <v>66</v>
      </c>
      <c r="P31" s="254"/>
      <c r="Q31" s="255"/>
      <c r="R31" s="74"/>
      <c r="S31" s="74"/>
      <c r="T31" s="74"/>
      <c r="U31" s="74"/>
      <c r="V31" s="74"/>
      <c r="W31" s="74"/>
    </row>
    <row r="32" spans="1:24" ht="16.5" customHeight="1" thickBot="1" x14ac:dyDescent="0.25">
      <c r="B32" s="247" t="s">
        <v>67</v>
      </c>
      <c r="C32" s="247"/>
      <c r="D32" s="39"/>
      <c r="F32" s="18" t="s">
        <v>38</v>
      </c>
      <c r="G32" s="19"/>
      <c r="H32" s="248" t="s">
        <v>88</v>
      </c>
      <c r="I32" s="249"/>
      <c r="J32" s="250"/>
    </row>
    <row r="33" spans="2:10" ht="16.5" thickBot="1" x14ac:dyDescent="0.25">
      <c r="B33" s="247" t="s">
        <v>68</v>
      </c>
      <c r="C33" s="247"/>
      <c r="D33" s="39"/>
      <c r="F33" s="20" t="s">
        <v>64</v>
      </c>
      <c r="G33" s="21"/>
      <c r="H33" s="248" t="s">
        <v>65</v>
      </c>
      <c r="I33" s="249"/>
      <c r="J33" s="250"/>
    </row>
    <row r="34" spans="2:10" ht="13.5" customHeight="1" thickBot="1" x14ac:dyDescent="0.25">
      <c r="B34" s="36"/>
      <c r="F34" s="22" t="s">
        <v>89</v>
      </c>
      <c r="G34" s="23"/>
      <c r="H34" s="248" t="s">
        <v>90</v>
      </c>
      <c r="I34" s="249"/>
      <c r="J34" s="250"/>
    </row>
  </sheetData>
  <mergeCells count="76">
    <mergeCell ref="H31:J31"/>
    <mergeCell ref="M31:N31"/>
    <mergeCell ref="O31:Q31"/>
    <mergeCell ref="B30:C30"/>
    <mergeCell ref="H30:J30"/>
    <mergeCell ref="M30:N30"/>
    <mergeCell ref="O30:Q30"/>
    <mergeCell ref="H34:J34"/>
    <mergeCell ref="T28:W28"/>
    <mergeCell ref="B29:C29"/>
    <mergeCell ref="F29:J29"/>
    <mergeCell ref="M29:N29"/>
    <mergeCell ref="O29:Q29"/>
    <mergeCell ref="T29:W29"/>
    <mergeCell ref="B28:C28"/>
    <mergeCell ref="M28:N28"/>
    <mergeCell ref="O28:Q28"/>
    <mergeCell ref="B33:C33"/>
    <mergeCell ref="T30:W30"/>
    <mergeCell ref="B32:C32"/>
    <mergeCell ref="H32:J32"/>
    <mergeCell ref="H33:J33"/>
    <mergeCell ref="B31:C31"/>
    <mergeCell ref="S27:W27"/>
    <mergeCell ref="A20:A21"/>
    <mergeCell ref="B20:B21"/>
    <mergeCell ref="C20:C21"/>
    <mergeCell ref="D20:D21"/>
    <mergeCell ref="E20:E21"/>
    <mergeCell ref="F20:F21"/>
    <mergeCell ref="G20:G21"/>
    <mergeCell ref="R20:R21"/>
    <mergeCell ref="B24:F24"/>
    <mergeCell ref="C25:F25"/>
    <mergeCell ref="B27:C27"/>
    <mergeCell ref="M27:N27"/>
    <mergeCell ref="O27:Q27"/>
    <mergeCell ref="F18:F19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G16:G17"/>
    <mergeCell ref="R16:R17"/>
    <mergeCell ref="G18:G19"/>
    <mergeCell ref="R18:R19"/>
    <mergeCell ref="H13:H15"/>
    <mergeCell ref="I13:L13"/>
    <mergeCell ref="M13:O13"/>
    <mergeCell ref="P13:U13"/>
    <mergeCell ref="B1:J1"/>
    <mergeCell ref="C4:I4"/>
    <mergeCell ref="C5:I5"/>
    <mergeCell ref="C6:I6"/>
    <mergeCell ref="C7:I7"/>
    <mergeCell ref="C8:I8"/>
    <mergeCell ref="V13:W13"/>
    <mergeCell ref="A14:A15"/>
    <mergeCell ref="B14:B15"/>
    <mergeCell ref="C14:C15"/>
    <mergeCell ref="D14:D15"/>
    <mergeCell ref="E14:E15"/>
    <mergeCell ref="F14:F15"/>
    <mergeCell ref="G14:G15"/>
    <mergeCell ref="I14:I15"/>
    <mergeCell ref="R14:R15"/>
    <mergeCell ref="V14:V15"/>
    <mergeCell ref="W14:W15"/>
    <mergeCell ref="A13:G13"/>
  </mergeCells>
  <pageMargins left="0.55000000000000004" right="0.7" top="0.42" bottom="0.2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6"/>
  <sheetViews>
    <sheetView topLeftCell="A16" zoomScale="80" zoomScaleNormal="80" workbookViewId="0">
      <selection activeCell="A14" sqref="A14:W21"/>
    </sheetView>
  </sheetViews>
  <sheetFormatPr baseColWidth="10" defaultRowHeight="15.75" x14ac:dyDescent="0.25"/>
  <cols>
    <col min="1" max="1" width="6.140625" style="74" customWidth="1"/>
    <col min="2" max="2" width="50.7109375" style="74" customWidth="1"/>
    <col min="3" max="3" width="20.42578125" style="74" customWidth="1"/>
    <col min="4" max="4" width="10.140625" style="74" customWidth="1"/>
    <col min="5" max="5" width="13.85546875" style="74" bestFit="1" customWidth="1"/>
    <col min="6" max="6" width="15" style="74" customWidth="1"/>
    <col min="7" max="7" width="12" style="74" customWidth="1"/>
    <col min="8" max="8" width="14.7109375" style="74" customWidth="1"/>
    <col min="9" max="9" width="16.28515625" style="74" customWidth="1"/>
    <col min="10" max="10" width="14.42578125" style="74" customWidth="1"/>
    <col min="11" max="11" width="15" style="74" customWidth="1"/>
    <col min="12" max="12" width="14.85546875" style="74" customWidth="1"/>
    <col min="13" max="13" width="16.28515625" style="74" customWidth="1"/>
    <col min="14" max="14" width="16.42578125" style="74" customWidth="1"/>
    <col min="15" max="15" width="24.7109375" style="74" customWidth="1"/>
    <col min="16" max="16" width="15.5703125" style="74" bestFit="1" customWidth="1"/>
    <col min="17" max="17" width="12.140625" style="74" bestFit="1" customWidth="1"/>
    <col min="18" max="18" width="13.7109375" style="74" customWidth="1"/>
    <col min="19" max="23" width="12.140625" style="74" bestFit="1" customWidth="1"/>
    <col min="24" max="16384" width="11.42578125" style="74"/>
  </cols>
  <sheetData>
    <row r="2" spans="1:24" ht="44.25" customHeight="1" x14ac:dyDescent="0.25">
      <c r="A2" s="77"/>
      <c r="B2" s="325" t="s">
        <v>0</v>
      </c>
      <c r="C2" s="325"/>
      <c r="D2" s="325"/>
      <c r="E2" s="325"/>
      <c r="F2" s="325"/>
      <c r="G2" s="325"/>
      <c r="H2" s="325"/>
      <c r="I2" s="325"/>
      <c r="J2" s="325"/>
      <c r="K2" s="77"/>
      <c r="L2" s="77"/>
      <c r="M2" s="77"/>
      <c r="N2" s="77"/>
      <c r="O2" s="77"/>
      <c r="P2" s="77"/>
      <c r="Q2" s="77"/>
      <c r="R2" s="77"/>
      <c r="S2" s="77"/>
      <c r="T2" s="77"/>
      <c r="U2" s="79"/>
      <c r="V2" s="79"/>
      <c r="W2" s="77"/>
      <c r="X2" s="77"/>
    </row>
    <row r="3" spans="1:24" ht="44.25" customHeight="1" x14ac:dyDescent="0.25">
      <c r="B3" s="124"/>
      <c r="C3" s="125"/>
      <c r="D3" s="125"/>
      <c r="E3" s="125"/>
      <c r="F3" s="125"/>
      <c r="G3" s="125"/>
      <c r="J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</row>
    <row r="4" spans="1:24" ht="44.25" customHeight="1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4" ht="44.25" customHeight="1" x14ac:dyDescent="0.25">
      <c r="B5" s="126" t="s">
        <v>1</v>
      </c>
      <c r="C5" s="353" t="s">
        <v>97</v>
      </c>
      <c r="D5" s="354"/>
      <c r="E5" s="354"/>
      <c r="F5" s="354"/>
      <c r="G5" s="354"/>
      <c r="H5" s="354"/>
      <c r="I5" s="355"/>
      <c r="J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44.25" customHeight="1" x14ac:dyDescent="0.25">
      <c r="B6" s="126" t="s">
        <v>2</v>
      </c>
      <c r="C6" s="353">
        <v>2021</v>
      </c>
      <c r="D6" s="354"/>
      <c r="E6" s="354"/>
      <c r="F6" s="354"/>
      <c r="G6" s="354"/>
      <c r="H6" s="354"/>
      <c r="I6" s="355"/>
      <c r="J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44.25" customHeight="1" x14ac:dyDescent="0.25">
      <c r="B7" s="126" t="s">
        <v>3</v>
      </c>
      <c r="C7" s="353" t="s">
        <v>4</v>
      </c>
      <c r="D7" s="354"/>
      <c r="E7" s="354"/>
      <c r="F7" s="354"/>
      <c r="G7" s="354"/>
      <c r="H7" s="354"/>
      <c r="I7" s="355"/>
      <c r="J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</row>
    <row r="8" spans="1:24" ht="44.25" customHeight="1" x14ac:dyDescent="0.25">
      <c r="B8" s="126" t="s">
        <v>5</v>
      </c>
      <c r="C8" s="356" t="s">
        <v>85</v>
      </c>
      <c r="D8" s="357"/>
      <c r="E8" s="357"/>
      <c r="F8" s="357"/>
      <c r="G8" s="357"/>
      <c r="H8" s="357"/>
      <c r="I8" s="358"/>
      <c r="J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ht="44.25" customHeight="1" x14ac:dyDescent="0.25">
      <c r="B9" s="126" t="s">
        <v>6</v>
      </c>
      <c r="C9" s="353" t="s">
        <v>112</v>
      </c>
      <c r="D9" s="354"/>
      <c r="E9" s="354"/>
      <c r="F9" s="354"/>
      <c r="G9" s="354"/>
      <c r="H9" s="354"/>
      <c r="I9" s="355"/>
      <c r="J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44.25" customHeight="1" x14ac:dyDescent="0.25">
      <c r="A10" s="128"/>
      <c r="B10" s="5"/>
      <c r="C10" s="5"/>
      <c r="D10" s="5"/>
      <c r="E10" s="5"/>
      <c r="F10" s="5"/>
      <c r="G10" s="5"/>
      <c r="H10" s="5"/>
      <c r="I10" s="5"/>
      <c r="J10" s="129"/>
      <c r="K10" s="128"/>
      <c r="L10" s="128"/>
      <c r="M10" s="128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1" spans="1:24" ht="44.25" customHeight="1" x14ac:dyDescent="0.25">
      <c r="B11" s="130" t="s">
        <v>110</v>
      </c>
      <c r="C11" s="130"/>
      <c r="D11" s="130"/>
      <c r="E11" s="130"/>
      <c r="F11" s="130"/>
      <c r="G11" s="130"/>
      <c r="H11" s="130"/>
      <c r="I11" s="130"/>
      <c r="J11" s="130"/>
      <c r="K11" s="131"/>
      <c r="L11" s="131"/>
      <c r="M11" s="132"/>
      <c r="N11" s="132"/>
      <c r="O11" s="132"/>
      <c r="P11" s="132"/>
      <c r="Q11" s="132"/>
      <c r="R11" s="132"/>
      <c r="S11" s="132"/>
      <c r="T11" s="132"/>
    </row>
    <row r="12" spans="1:24" ht="44.25" customHeight="1" x14ac:dyDescent="0.25">
      <c r="M12" s="127"/>
    </row>
    <row r="13" spans="1:24" ht="44.25" customHeight="1" thickBot="1" x14ac:dyDescent="0.3">
      <c r="B13" s="133"/>
    </row>
    <row r="14" spans="1:24" ht="44.25" customHeight="1" thickBot="1" x14ac:dyDescent="0.3">
      <c r="A14" s="308" t="s">
        <v>7</v>
      </c>
      <c r="B14" s="324"/>
      <c r="C14" s="324"/>
      <c r="D14" s="324"/>
      <c r="E14" s="324"/>
      <c r="F14" s="324"/>
      <c r="G14" s="309"/>
      <c r="H14" s="334" t="s">
        <v>8</v>
      </c>
      <c r="I14" s="308" t="s">
        <v>9</v>
      </c>
      <c r="J14" s="324"/>
      <c r="K14" s="324"/>
      <c r="L14" s="309"/>
      <c r="M14" s="337" t="s">
        <v>10</v>
      </c>
      <c r="N14" s="338"/>
      <c r="O14" s="339"/>
      <c r="P14" s="308" t="s">
        <v>11</v>
      </c>
      <c r="Q14" s="324"/>
      <c r="R14" s="324"/>
      <c r="S14" s="324"/>
      <c r="T14" s="324"/>
      <c r="U14" s="309"/>
      <c r="V14" s="308" t="s">
        <v>12</v>
      </c>
      <c r="W14" s="309"/>
    </row>
    <row r="15" spans="1:24" ht="44.25" customHeight="1" x14ac:dyDescent="0.25">
      <c r="A15" s="310" t="s">
        <v>13</v>
      </c>
      <c r="B15" s="312" t="s">
        <v>14</v>
      </c>
      <c r="C15" s="312" t="s">
        <v>15</v>
      </c>
      <c r="D15" s="312" t="s">
        <v>16</v>
      </c>
      <c r="E15" s="312" t="s">
        <v>17</v>
      </c>
      <c r="F15" s="312" t="s">
        <v>118</v>
      </c>
      <c r="G15" s="314" t="s">
        <v>18</v>
      </c>
      <c r="H15" s="335"/>
      <c r="I15" s="316" t="s">
        <v>19</v>
      </c>
      <c r="J15" s="152" t="s">
        <v>20</v>
      </c>
      <c r="K15" s="153" t="s">
        <v>21</v>
      </c>
      <c r="L15" s="154" t="s">
        <v>87</v>
      </c>
      <c r="M15" s="155" t="s">
        <v>22</v>
      </c>
      <c r="N15" s="156" t="s">
        <v>91</v>
      </c>
      <c r="O15" s="157" t="s">
        <v>23</v>
      </c>
      <c r="P15" s="158" t="s">
        <v>92</v>
      </c>
      <c r="Q15" s="153" t="s">
        <v>25</v>
      </c>
      <c r="R15" s="318" t="s">
        <v>26</v>
      </c>
      <c r="S15" s="153" t="s">
        <v>27</v>
      </c>
      <c r="T15" s="153" t="s">
        <v>28</v>
      </c>
      <c r="U15" s="154" t="s">
        <v>29</v>
      </c>
      <c r="V15" s="190" t="s">
        <v>96</v>
      </c>
      <c r="W15" s="190" t="s">
        <v>95</v>
      </c>
      <c r="X15" s="77"/>
    </row>
    <row r="16" spans="1:24" ht="51" customHeight="1" thickBot="1" x14ac:dyDescent="0.3">
      <c r="A16" s="311"/>
      <c r="B16" s="313"/>
      <c r="C16" s="313"/>
      <c r="D16" s="313"/>
      <c r="E16" s="313"/>
      <c r="F16" s="313"/>
      <c r="G16" s="315"/>
      <c r="H16" s="336"/>
      <c r="I16" s="317"/>
      <c r="J16" s="159" t="s">
        <v>32</v>
      </c>
      <c r="K16" s="159" t="s">
        <v>33</v>
      </c>
      <c r="L16" s="160" t="s">
        <v>34</v>
      </c>
      <c r="M16" s="161" t="s">
        <v>35</v>
      </c>
      <c r="N16" s="162" t="s">
        <v>32</v>
      </c>
      <c r="O16" s="163" t="s">
        <v>34</v>
      </c>
      <c r="P16" s="164" t="s">
        <v>32</v>
      </c>
      <c r="Q16" s="165" t="s">
        <v>32</v>
      </c>
      <c r="R16" s="319"/>
      <c r="S16" s="166" t="s">
        <v>33</v>
      </c>
      <c r="T16" s="165" t="s">
        <v>33</v>
      </c>
      <c r="U16" s="191" t="s">
        <v>36</v>
      </c>
      <c r="V16" s="192"/>
      <c r="W16" s="192"/>
      <c r="X16" s="77"/>
    </row>
    <row r="17" spans="1:24" ht="44.25" customHeight="1" x14ac:dyDescent="0.25">
      <c r="A17" s="361">
        <v>1</v>
      </c>
      <c r="B17" s="363" t="s">
        <v>115</v>
      </c>
      <c r="C17" s="359">
        <v>65000000</v>
      </c>
      <c r="D17" s="365" t="s">
        <v>103</v>
      </c>
      <c r="E17" s="367" t="s">
        <v>37</v>
      </c>
      <c r="F17" s="343">
        <v>5</v>
      </c>
      <c r="G17" s="329" t="s">
        <v>38</v>
      </c>
      <c r="H17" s="181" t="s">
        <v>39</v>
      </c>
      <c r="I17" s="193">
        <v>44221</v>
      </c>
      <c r="J17" s="193">
        <f>I17+5+1+1</f>
        <v>44228</v>
      </c>
      <c r="K17" s="193">
        <f>J17+3</f>
        <v>44231</v>
      </c>
      <c r="L17" s="193">
        <f>K17+15</f>
        <v>44246</v>
      </c>
      <c r="M17" s="193">
        <f>L17+5</f>
        <v>44251</v>
      </c>
      <c r="N17" s="193">
        <f>M17+5</f>
        <v>44256</v>
      </c>
      <c r="O17" s="193">
        <f>N17+15</f>
        <v>44271</v>
      </c>
      <c r="P17" s="193">
        <f>O17+5+1</f>
        <v>44277</v>
      </c>
      <c r="Q17" s="193">
        <f>P17+5+1+1</f>
        <v>44284</v>
      </c>
      <c r="R17" s="359">
        <v>65000000</v>
      </c>
      <c r="S17" s="169">
        <f>Q17+3</f>
        <v>44287</v>
      </c>
      <c r="T17" s="169">
        <f>S17+3+1+1</f>
        <v>44292</v>
      </c>
      <c r="U17" s="169">
        <f>T17+3</f>
        <v>44295</v>
      </c>
      <c r="V17" s="169">
        <f>U17+7</f>
        <v>44302</v>
      </c>
      <c r="W17" s="169">
        <f>V17+15+1</f>
        <v>44318</v>
      </c>
      <c r="X17" s="55"/>
    </row>
    <row r="18" spans="1:24" ht="23.25" customHeight="1" thickBot="1" x14ac:dyDescent="0.3">
      <c r="A18" s="362"/>
      <c r="B18" s="364"/>
      <c r="C18" s="360"/>
      <c r="D18" s="366"/>
      <c r="E18" s="368"/>
      <c r="F18" s="332"/>
      <c r="G18" s="330"/>
      <c r="H18" s="182" t="s">
        <v>40</v>
      </c>
      <c r="I18" s="170"/>
      <c r="J18" s="170"/>
      <c r="K18" s="170"/>
      <c r="L18" s="170"/>
      <c r="M18" s="170"/>
      <c r="N18" s="170"/>
      <c r="O18" s="171"/>
      <c r="P18" s="172"/>
      <c r="Q18" s="173"/>
      <c r="R18" s="360"/>
      <c r="S18" s="173"/>
      <c r="T18" s="173"/>
      <c r="U18" s="171"/>
      <c r="V18" s="172"/>
      <c r="W18" s="171"/>
      <c r="X18" s="77"/>
    </row>
    <row r="19" spans="1:24" ht="44.25" customHeight="1" x14ac:dyDescent="0.25">
      <c r="A19" s="361">
        <v>2</v>
      </c>
      <c r="B19" s="363" t="s">
        <v>111</v>
      </c>
      <c r="C19" s="359">
        <v>120000000</v>
      </c>
      <c r="D19" s="365" t="s">
        <v>103</v>
      </c>
      <c r="E19" s="367" t="s">
        <v>37</v>
      </c>
      <c r="F19" s="332">
        <v>5</v>
      </c>
      <c r="G19" s="329" t="s">
        <v>38</v>
      </c>
      <c r="H19" s="181" t="s">
        <v>39</v>
      </c>
      <c r="I19" s="193">
        <v>44221</v>
      </c>
      <c r="J19" s="169">
        <f>I19+5+1+1</f>
        <v>44228</v>
      </c>
      <c r="K19" s="169">
        <f>J19+3</f>
        <v>44231</v>
      </c>
      <c r="L19" s="169">
        <f>K19+15</f>
        <v>44246</v>
      </c>
      <c r="M19" s="169">
        <f>L19+5</f>
        <v>44251</v>
      </c>
      <c r="N19" s="169">
        <f>M19+5</f>
        <v>44256</v>
      </c>
      <c r="O19" s="169">
        <f>N19+15</f>
        <v>44271</v>
      </c>
      <c r="P19" s="169">
        <f>O19+5+1</f>
        <v>44277</v>
      </c>
      <c r="Q19" s="169">
        <f>P19+5+1+1</f>
        <v>44284</v>
      </c>
      <c r="R19" s="333">
        <v>80000000</v>
      </c>
      <c r="S19" s="169">
        <f>Q19+3</f>
        <v>44287</v>
      </c>
      <c r="T19" s="169">
        <f>S19+3+1+1</f>
        <v>44292</v>
      </c>
      <c r="U19" s="169">
        <f>T19+3</f>
        <v>44295</v>
      </c>
      <c r="V19" s="169">
        <f>U19+7</f>
        <v>44302</v>
      </c>
      <c r="W19" s="169">
        <f>V19+15+1</f>
        <v>44318</v>
      </c>
      <c r="X19" s="77"/>
    </row>
    <row r="20" spans="1:24" ht="14.25" customHeight="1" thickBot="1" x14ac:dyDescent="0.3">
      <c r="A20" s="362"/>
      <c r="B20" s="364"/>
      <c r="C20" s="360"/>
      <c r="D20" s="366"/>
      <c r="E20" s="368"/>
      <c r="F20" s="332"/>
      <c r="G20" s="330"/>
      <c r="H20" s="182" t="s">
        <v>40</v>
      </c>
      <c r="I20" s="170"/>
      <c r="J20" s="170"/>
      <c r="K20" s="170"/>
      <c r="L20" s="170"/>
      <c r="M20" s="170"/>
      <c r="N20" s="170"/>
      <c r="O20" s="171"/>
      <c r="P20" s="172"/>
      <c r="Q20" s="173"/>
      <c r="R20" s="332"/>
      <c r="S20" s="173"/>
      <c r="T20" s="173"/>
      <c r="U20" s="171"/>
      <c r="V20" s="172"/>
      <c r="W20" s="171"/>
      <c r="X20" s="77"/>
    </row>
    <row r="21" spans="1:24" ht="44.25" customHeight="1" thickBot="1" x14ac:dyDescent="0.3">
      <c r="A21" s="183"/>
      <c r="B21" s="184" t="s">
        <v>41</v>
      </c>
      <c r="C21" s="194">
        <f>C17+C19</f>
        <v>185000000</v>
      </c>
      <c r="D21" s="186"/>
      <c r="E21" s="187"/>
      <c r="F21" s="187"/>
      <c r="G21" s="188"/>
      <c r="H21" s="189"/>
      <c r="I21" s="174"/>
      <c r="J21" s="174"/>
      <c r="K21" s="175"/>
      <c r="L21" s="176"/>
      <c r="M21" s="177"/>
      <c r="N21" s="174"/>
      <c r="O21" s="178"/>
      <c r="P21" s="177"/>
      <c r="Q21" s="175"/>
      <c r="R21" s="174"/>
      <c r="S21" s="175"/>
      <c r="T21" s="175"/>
      <c r="U21" s="178"/>
      <c r="V21" s="179"/>
      <c r="W21" s="180"/>
      <c r="X21" s="77"/>
    </row>
    <row r="22" spans="1:24" ht="44.25" customHeight="1" thickBot="1" x14ac:dyDescent="0.3">
      <c r="C22" s="75"/>
      <c r="J22" s="76"/>
      <c r="K22" s="76"/>
      <c r="L22" s="76"/>
      <c r="M22" s="76"/>
      <c r="N22" s="76"/>
      <c r="O22" s="76"/>
      <c r="P22" s="76"/>
      <c r="Q22" s="76"/>
      <c r="R22" s="77"/>
      <c r="S22" s="76"/>
      <c r="T22" s="76"/>
      <c r="U22" s="76"/>
      <c r="V22" s="78"/>
      <c r="W22" s="79"/>
      <c r="X22" s="134"/>
    </row>
    <row r="23" spans="1:24" ht="44.25" customHeight="1" thickBot="1" x14ac:dyDescent="0.3">
      <c r="B23" s="346" t="s">
        <v>42</v>
      </c>
      <c r="C23" s="347"/>
      <c r="D23" s="347"/>
      <c r="E23" s="347"/>
      <c r="F23" s="348"/>
      <c r="G23" s="134"/>
      <c r="H23" s="134"/>
      <c r="I23" s="134"/>
      <c r="J23" s="134"/>
    </row>
    <row r="24" spans="1:24" ht="44.25" customHeight="1" thickBot="1" x14ac:dyDescent="0.3">
      <c r="B24" s="13" t="s">
        <v>43</v>
      </c>
      <c r="C24" s="349" t="s">
        <v>113</v>
      </c>
      <c r="D24" s="350"/>
      <c r="E24" s="351"/>
      <c r="F24" s="352"/>
      <c r="G24" s="134"/>
      <c r="H24" s="134"/>
      <c r="I24" s="134"/>
      <c r="J24" s="134"/>
    </row>
    <row r="25" spans="1:24" ht="44.25" customHeight="1" thickBot="1" x14ac:dyDescent="0.3">
      <c r="B25" s="80"/>
      <c r="C25" s="81"/>
      <c r="D25" s="81"/>
      <c r="E25" s="81"/>
      <c r="F25" s="81"/>
      <c r="G25" s="134"/>
      <c r="H25" s="134"/>
      <c r="I25" s="134"/>
      <c r="J25" s="134"/>
    </row>
    <row r="26" spans="1:24" ht="44.25" customHeight="1" thickBot="1" x14ac:dyDescent="0.3">
      <c r="B26" s="247" t="s">
        <v>44</v>
      </c>
      <c r="C26" s="247"/>
      <c r="D26" s="134"/>
      <c r="E26" s="134"/>
      <c r="F26" s="134"/>
      <c r="G26" s="134"/>
      <c r="H26" s="134"/>
      <c r="I26" s="134"/>
      <c r="J26" s="134"/>
      <c r="M26" s="267" t="s">
        <v>46</v>
      </c>
      <c r="N26" s="268"/>
      <c r="O26" s="269" t="s">
        <v>47</v>
      </c>
      <c r="P26" s="270"/>
      <c r="Q26" s="271"/>
      <c r="S26" s="256" t="s">
        <v>17</v>
      </c>
      <c r="T26" s="257"/>
      <c r="U26" s="257"/>
      <c r="V26" s="257"/>
      <c r="W26" s="258"/>
    </row>
    <row r="27" spans="1:24" ht="44.25" customHeight="1" thickBot="1" x14ac:dyDescent="0.3">
      <c r="B27" s="247" t="s">
        <v>48</v>
      </c>
      <c r="C27" s="247"/>
      <c r="D27" s="134"/>
      <c r="E27" s="134"/>
      <c r="F27" s="134"/>
      <c r="G27" s="134"/>
      <c r="H27" s="134"/>
      <c r="I27" s="134"/>
      <c r="J27" s="134"/>
      <c r="M27" s="262">
        <v>1</v>
      </c>
      <c r="N27" s="263"/>
      <c r="O27" s="244" t="s">
        <v>51</v>
      </c>
      <c r="P27" s="245"/>
      <c r="Q27" s="246"/>
      <c r="S27" s="14" t="s">
        <v>37</v>
      </c>
      <c r="T27" s="244" t="s">
        <v>52</v>
      </c>
      <c r="U27" s="245"/>
      <c r="V27" s="245"/>
      <c r="W27" s="246"/>
    </row>
    <row r="28" spans="1:24" ht="44.25" customHeight="1" thickBot="1" x14ac:dyDescent="0.3">
      <c r="B28" s="247" t="s">
        <v>53</v>
      </c>
      <c r="C28" s="247"/>
      <c r="D28" s="134"/>
      <c r="E28" s="134"/>
      <c r="F28" s="264" t="s">
        <v>45</v>
      </c>
      <c r="G28" s="265"/>
      <c r="H28" s="265"/>
      <c r="I28" s="265"/>
      <c r="J28" s="266"/>
      <c r="M28" s="251">
        <v>2</v>
      </c>
      <c r="N28" s="252"/>
      <c r="O28" s="244" t="s">
        <v>56</v>
      </c>
      <c r="P28" s="245"/>
      <c r="Q28" s="246"/>
      <c r="S28" s="15" t="s">
        <v>57</v>
      </c>
      <c r="T28" s="244" t="s">
        <v>58</v>
      </c>
      <c r="U28" s="245"/>
      <c r="V28" s="245"/>
      <c r="W28" s="246"/>
    </row>
    <row r="29" spans="1:24" ht="44.25" customHeight="1" thickBot="1" x14ac:dyDescent="0.3">
      <c r="B29" s="247" t="s">
        <v>59</v>
      </c>
      <c r="C29" s="247"/>
      <c r="D29" s="134"/>
      <c r="E29" s="134"/>
      <c r="F29" s="82" t="s">
        <v>49</v>
      </c>
      <c r="G29" s="83"/>
      <c r="H29" s="259" t="s">
        <v>50</v>
      </c>
      <c r="I29" s="260"/>
      <c r="J29" s="261"/>
      <c r="M29" s="251">
        <v>3</v>
      </c>
      <c r="N29" s="252"/>
      <c r="O29" s="244" t="s">
        <v>60</v>
      </c>
      <c r="P29" s="245"/>
      <c r="Q29" s="246"/>
      <c r="S29" s="16" t="s">
        <v>61</v>
      </c>
      <c r="T29" s="253" t="s">
        <v>62</v>
      </c>
      <c r="U29" s="254"/>
      <c r="V29" s="254"/>
      <c r="W29" s="255"/>
    </row>
    <row r="30" spans="1:24" ht="44.25" customHeight="1" thickBot="1" x14ac:dyDescent="0.3">
      <c r="B30" s="247" t="s">
        <v>63</v>
      </c>
      <c r="C30" s="247"/>
      <c r="D30" s="134"/>
      <c r="E30" s="134"/>
      <c r="F30" s="84" t="s">
        <v>54</v>
      </c>
      <c r="G30" s="85"/>
      <c r="H30" s="248" t="s">
        <v>55</v>
      </c>
      <c r="I30" s="249"/>
      <c r="J30" s="250"/>
      <c r="M30" s="272">
        <v>4</v>
      </c>
      <c r="N30" s="273"/>
      <c r="O30" s="253" t="s">
        <v>66</v>
      </c>
      <c r="P30" s="254"/>
      <c r="Q30" s="255"/>
    </row>
    <row r="31" spans="1:24" ht="44.25" customHeight="1" thickBot="1" x14ac:dyDescent="0.3">
      <c r="B31" s="247" t="s">
        <v>67</v>
      </c>
      <c r="C31" s="247"/>
      <c r="D31" s="119"/>
      <c r="E31" s="134"/>
      <c r="F31" s="82" t="s">
        <v>38</v>
      </c>
      <c r="G31" s="83"/>
      <c r="H31" s="248" t="s">
        <v>116</v>
      </c>
      <c r="I31" s="249"/>
      <c r="J31" s="250"/>
    </row>
    <row r="32" spans="1:24" ht="44.25" customHeight="1" thickBot="1" x14ac:dyDescent="0.3">
      <c r="B32" s="247" t="s">
        <v>68</v>
      </c>
      <c r="C32" s="247"/>
      <c r="D32" s="119"/>
      <c r="E32" s="134"/>
      <c r="F32" s="84" t="s">
        <v>64</v>
      </c>
      <c r="G32" s="85"/>
      <c r="H32" s="248" t="s">
        <v>65</v>
      </c>
      <c r="I32" s="249"/>
      <c r="J32" s="250"/>
    </row>
    <row r="33" spans="2:10" ht="44.25" customHeight="1" thickBot="1" x14ac:dyDescent="0.3">
      <c r="B33" s="135"/>
      <c r="C33" s="134"/>
      <c r="D33" s="134"/>
      <c r="E33" s="134"/>
      <c r="F33" s="117" t="s">
        <v>89</v>
      </c>
      <c r="G33" s="118"/>
      <c r="H33" s="248" t="s">
        <v>90</v>
      </c>
      <c r="I33" s="249"/>
      <c r="J33" s="250"/>
    </row>
    <row r="34" spans="2:10" ht="44.25" customHeight="1" x14ac:dyDescent="0.25"/>
    <row r="35" spans="2:10" ht="44.25" customHeight="1" x14ac:dyDescent="0.25"/>
    <row r="36" spans="2:10" ht="44.25" customHeight="1" x14ac:dyDescent="0.25"/>
  </sheetData>
  <mergeCells count="66">
    <mergeCell ref="H30:J30"/>
    <mergeCell ref="M30:N30"/>
    <mergeCell ref="O30:Q30"/>
    <mergeCell ref="B29:C29"/>
    <mergeCell ref="H29:J29"/>
    <mergeCell ref="M29:N29"/>
    <mergeCell ref="O29:Q29"/>
    <mergeCell ref="H33:J33"/>
    <mergeCell ref="T27:W27"/>
    <mergeCell ref="B28:C28"/>
    <mergeCell ref="F28:J28"/>
    <mergeCell ref="M28:N28"/>
    <mergeCell ref="O28:Q28"/>
    <mergeCell ref="T28:W28"/>
    <mergeCell ref="B27:C27"/>
    <mergeCell ref="M27:N27"/>
    <mergeCell ref="O27:Q27"/>
    <mergeCell ref="T29:W29"/>
    <mergeCell ref="B31:C31"/>
    <mergeCell ref="H31:J31"/>
    <mergeCell ref="B32:C32"/>
    <mergeCell ref="H32:J32"/>
    <mergeCell ref="B30:C30"/>
    <mergeCell ref="S26:W26"/>
    <mergeCell ref="G19:G20"/>
    <mergeCell ref="R19:R20"/>
    <mergeCell ref="A19:A20"/>
    <mergeCell ref="B19:B20"/>
    <mergeCell ref="C19:C20"/>
    <mergeCell ref="D19:D20"/>
    <mergeCell ref="E19:E20"/>
    <mergeCell ref="F19:F20"/>
    <mergeCell ref="B23:F23"/>
    <mergeCell ref="C24:F24"/>
    <mergeCell ref="B26:C26"/>
    <mergeCell ref="M26:N26"/>
    <mergeCell ref="O26:Q26"/>
    <mergeCell ref="A17:A18"/>
    <mergeCell ref="B17:B18"/>
    <mergeCell ref="C17:C18"/>
    <mergeCell ref="D17:D18"/>
    <mergeCell ref="E17:E18"/>
    <mergeCell ref="F17:F18"/>
    <mergeCell ref="G17:G18"/>
    <mergeCell ref="R17:R18"/>
    <mergeCell ref="E15:E16"/>
    <mergeCell ref="F15:F16"/>
    <mergeCell ref="G15:G16"/>
    <mergeCell ref="I15:I16"/>
    <mergeCell ref="R15:R16"/>
    <mergeCell ref="V14:W14"/>
    <mergeCell ref="A15:A16"/>
    <mergeCell ref="B15:B16"/>
    <mergeCell ref="C15:C16"/>
    <mergeCell ref="D15:D16"/>
    <mergeCell ref="A14:G14"/>
    <mergeCell ref="H14:H16"/>
    <mergeCell ref="I14:L14"/>
    <mergeCell ref="M14:O14"/>
    <mergeCell ref="P14:U14"/>
    <mergeCell ref="C9:I9"/>
    <mergeCell ref="B2:J2"/>
    <mergeCell ref="C5:I5"/>
    <mergeCell ref="C6:I6"/>
    <mergeCell ref="C7:I7"/>
    <mergeCell ref="C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AOO FOURNITURES</vt:lpstr>
      <vt:lpstr>DC PRESTATIONS COURANTES</vt:lpstr>
      <vt:lpstr>DEMANDE DE CONSULTATION FOURNIT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ACILIM</dc:creator>
  <cp:lastModifiedBy>hp</cp:lastModifiedBy>
  <cp:lastPrinted>2020-01-21T13:25:11Z</cp:lastPrinted>
  <dcterms:created xsi:type="dcterms:W3CDTF">2008-11-28T01:42:53Z</dcterms:created>
  <dcterms:modified xsi:type="dcterms:W3CDTF">2021-03-16T13:13:13Z</dcterms:modified>
</cp:coreProperties>
</file>